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7175" windowHeight="6210"/>
  </bookViews>
  <sheets>
    <sheet name="개인별" sheetId="7" r:id="rId1"/>
    <sheet name="개인별2" sheetId="10" r:id="rId2"/>
    <sheet name="집계표" sheetId="8" r:id="rId3"/>
    <sheet name="시급" sheetId="9" r:id="rId4"/>
    <sheet name="Sheet8" sheetId="15" r:id="rId5"/>
  </sheets>
  <calcPr calcId="124519"/>
</workbook>
</file>

<file path=xl/calcChain.xml><?xml version="1.0" encoding="utf-8"?>
<calcChain xmlns="http://schemas.openxmlformats.org/spreadsheetml/2006/main">
  <c r="AI7" i="8"/>
  <c r="AI8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C9"/>
  <c r="C8"/>
  <c r="AH8" s="1"/>
  <c r="C7"/>
  <c r="AH7" s="1"/>
  <c r="C6"/>
  <c r="AH9" l="1"/>
  <c r="AJ6" i="10" l="1"/>
  <c r="AK6"/>
  <c r="AL6"/>
  <c r="AJ7"/>
  <c r="AM7" s="1"/>
  <c r="AK7"/>
  <c r="AL7"/>
  <c r="AJ8"/>
  <c r="AM8" s="1"/>
  <c r="AK8"/>
  <c r="AL8"/>
  <c r="AJ9"/>
  <c r="AM9" s="1"/>
  <c r="AK9"/>
  <c r="AL9"/>
  <c r="AL5"/>
  <c r="AJ5"/>
  <c r="AM5" s="1"/>
  <c r="AK5"/>
  <c r="AM6" l="1"/>
  <c r="AM11" s="1"/>
  <c r="AH8" l="1"/>
  <c r="AH7"/>
  <c r="AH6"/>
  <c r="AH5"/>
  <c r="AI9" i="8"/>
  <c r="AI10"/>
  <c r="AI6"/>
  <c r="AH6"/>
  <c r="M3" i="7"/>
  <c r="M2"/>
  <c r="I71"/>
  <c r="I75" s="1"/>
  <c r="H71"/>
  <c r="H75" s="1"/>
  <c r="G71"/>
  <c r="G75" s="1"/>
  <c r="F71"/>
  <c r="F75" s="1"/>
  <c r="E71"/>
  <c r="E75" s="1"/>
  <c r="D71"/>
  <c r="D75" s="1"/>
  <c r="C71"/>
  <c r="C75" s="1"/>
  <c r="M68"/>
  <c r="L68"/>
  <c r="M67"/>
  <c r="L67"/>
  <c r="L70" s="1"/>
  <c r="H63"/>
  <c r="D63"/>
  <c r="I59"/>
  <c r="I63" s="1"/>
  <c r="H59"/>
  <c r="G59"/>
  <c r="G63" s="1"/>
  <c r="F59"/>
  <c r="F63" s="1"/>
  <c r="E59"/>
  <c r="E63" s="1"/>
  <c r="D59"/>
  <c r="C59"/>
  <c r="C63" s="1"/>
  <c r="M56"/>
  <c r="L56"/>
  <c r="M55"/>
  <c r="L55"/>
  <c r="H51"/>
  <c r="F51"/>
  <c r="D51"/>
  <c r="I47"/>
  <c r="I51" s="1"/>
  <c r="H47"/>
  <c r="G47"/>
  <c r="G51" s="1"/>
  <c r="F47"/>
  <c r="E47"/>
  <c r="E51" s="1"/>
  <c r="D47"/>
  <c r="C47"/>
  <c r="C51" s="1"/>
  <c r="M46" s="1"/>
  <c r="M44"/>
  <c r="L44"/>
  <c r="M43"/>
  <c r="L43"/>
  <c r="L46" s="1"/>
  <c r="H39"/>
  <c r="F39"/>
  <c r="D39"/>
  <c r="I35"/>
  <c r="I39" s="1"/>
  <c r="H35"/>
  <c r="G35"/>
  <c r="G39" s="1"/>
  <c r="F35"/>
  <c r="E35"/>
  <c r="E39" s="1"/>
  <c r="D35"/>
  <c r="C35"/>
  <c r="C39" s="1"/>
  <c r="M34" s="1"/>
  <c r="M32"/>
  <c r="L32"/>
  <c r="M31"/>
  <c r="L31"/>
  <c r="L34" s="1"/>
  <c r="H27"/>
  <c r="D27"/>
  <c r="I23"/>
  <c r="I27" s="1"/>
  <c r="H23"/>
  <c r="G23"/>
  <c r="G27" s="1"/>
  <c r="F23"/>
  <c r="F27" s="1"/>
  <c r="E23"/>
  <c r="E27" s="1"/>
  <c r="D23"/>
  <c r="C23"/>
  <c r="C27" s="1"/>
  <c r="M20"/>
  <c r="L20"/>
  <c r="M19"/>
  <c r="L19"/>
  <c r="L22" s="1"/>
  <c r="M8"/>
  <c r="AH11" i="10" l="1"/>
  <c r="L58" i="7"/>
  <c r="M58"/>
  <c r="M22"/>
  <c r="M70"/>
  <c r="M7" l="1"/>
  <c r="C11" l="1"/>
  <c r="E11"/>
  <c r="E15" s="1"/>
  <c r="I11"/>
  <c r="I15" s="1"/>
  <c r="F11"/>
  <c r="F15" s="1"/>
  <c r="G11"/>
  <c r="G15" s="1"/>
  <c r="H11"/>
  <c r="H15" s="1"/>
  <c r="L7"/>
  <c r="D11"/>
  <c r="D15" s="1"/>
  <c r="L8"/>
  <c r="L10" l="1"/>
  <c r="C15"/>
  <c r="M10" s="1"/>
</calcChain>
</file>

<file path=xl/sharedStrings.xml><?xml version="1.0" encoding="utf-8"?>
<sst xmlns="http://schemas.openxmlformats.org/spreadsheetml/2006/main" count="250" uniqueCount="41">
  <si>
    <t>월</t>
  </si>
  <si>
    <t>시간</t>
    <phoneticPr fontId="1" type="noConversion"/>
  </si>
  <si>
    <t>화</t>
  </si>
  <si>
    <t>수</t>
  </si>
  <si>
    <t>목</t>
  </si>
  <si>
    <t>금</t>
  </si>
  <si>
    <t>토</t>
  </si>
  <si>
    <t>구분</t>
    <phoneticPr fontId="1" type="noConversion"/>
  </si>
  <si>
    <t>금액</t>
    <phoneticPr fontId="1" type="noConversion"/>
  </si>
  <si>
    <t>합계</t>
    <phoneticPr fontId="1" type="noConversion"/>
  </si>
  <si>
    <t>근무시간</t>
    <phoneticPr fontId="1" type="noConversion"/>
  </si>
  <si>
    <t>중식시간</t>
    <phoneticPr fontId="1" type="noConversion"/>
  </si>
  <si>
    <t>오늘보람</t>
    <phoneticPr fontId="1" type="noConversion"/>
  </si>
  <si>
    <t>일</t>
    <phoneticPr fontId="1" type="noConversion"/>
  </si>
  <si>
    <t>연장시간</t>
    <phoneticPr fontId="1" type="noConversion"/>
  </si>
  <si>
    <t>총근로시간</t>
    <phoneticPr fontId="1" type="noConversion"/>
  </si>
  <si>
    <t>당월근무시간</t>
    <phoneticPr fontId="1" type="noConversion"/>
  </si>
  <si>
    <t>당월 보람</t>
    <phoneticPr fontId="1" type="noConversion"/>
  </si>
  <si>
    <t>주별 합계</t>
    <phoneticPr fontId="1" type="noConversion"/>
  </si>
  <si>
    <t>공휴일</t>
    <phoneticPr fontId="1" type="noConversion"/>
  </si>
  <si>
    <t>시급</t>
    <phoneticPr fontId="1" type="noConversion"/>
  </si>
  <si>
    <t>2023년</t>
    <phoneticPr fontId="1" type="noConversion"/>
  </si>
  <si>
    <t>월</t>
    <phoneticPr fontId="1" type="noConversion"/>
  </si>
  <si>
    <t>2024년</t>
    <phoneticPr fontId="1" type="noConversion"/>
  </si>
  <si>
    <t>이름</t>
    <phoneticPr fontId="1" type="noConversion"/>
  </si>
  <si>
    <t>요일</t>
    <phoneticPr fontId="1" type="noConversion"/>
  </si>
  <si>
    <t>토</t>
    <phoneticPr fontId="1" type="noConversion"/>
  </si>
  <si>
    <t>일</t>
  </si>
  <si>
    <t>B</t>
    <phoneticPr fontId="1" type="noConversion"/>
  </si>
  <si>
    <t>A</t>
    <phoneticPr fontId="1" type="noConversion"/>
  </si>
  <si>
    <t>D</t>
    <phoneticPr fontId="1" type="noConversion"/>
  </si>
  <si>
    <t>에스파</t>
    <phoneticPr fontId="1" type="noConversion"/>
  </si>
  <si>
    <t>뉴진스</t>
    <phoneticPr fontId="1" type="noConversion"/>
  </si>
  <si>
    <t>아이브</t>
    <phoneticPr fontId="1" type="noConversion"/>
  </si>
  <si>
    <t>투바투</t>
    <phoneticPr fontId="1" type="noConversion"/>
  </si>
  <si>
    <t>종류</t>
    <phoneticPr fontId="1" type="noConversion"/>
  </si>
  <si>
    <t>요일별 시급</t>
    <phoneticPr fontId="1" type="noConversion"/>
  </si>
  <si>
    <t>시간계</t>
    <phoneticPr fontId="1" type="noConversion"/>
  </si>
  <si>
    <t>토요일</t>
    <phoneticPr fontId="1" type="noConversion"/>
  </si>
  <si>
    <t>일요일</t>
    <phoneticPr fontId="1" type="noConversion"/>
  </si>
  <si>
    <t>평일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</si>
</sst>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>
      <alignment vertical="center"/>
    </xf>
    <xf numFmtId="178" fontId="2" fillId="2" borderId="1" xfId="0" applyNumberFormat="1" applyFon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9" fontId="0" fillId="0" borderId="1" xfId="0" applyNumberFormat="1" applyBorder="1" applyAlignment="1">
      <alignment vertical="center"/>
    </xf>
    <xf numFmtId="179" fontId="0" fillId="0" borderId="5" xfId="0" applyNumberFormat="1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75"/>
  <sheetViews>
    <sheetView tabSelected="1" topLeftCell="A3" workbookViewId="0">
      <selection activeCell="N14" sqref="N14"/>
    </sheetView>
  </sheetViews>
  <sheetFormatPr defaultRowHeight="23.1" customHeight="1"/>
  <cols>
    <col min="2" max="2" width="11" style="15" bestFit="1" customWidth="1"/>
    <col min="3" max="3" width="9" style="15"/>
    <col min="4" max="4" width="9.625" style="15" bestFit="1" customWidth="1"/>
    <col min="5" max="9" width="9" style="15"/>
    <col min="11" max="11" width="11" bestFit="1" customWidth="1"/>
    <col min="13" max="13" width="15.75" customWidth="1"/>
  </cols>
  <sheetData>
    <row r="1" spans="2:14" ht="23.1" customHeight="1">
      <c r="H1" s="22"/>
      <c r="I1" s="22"/>
    </row>
    <row r="2" spans="2:14" ht="23.1" customHeight="1">
      <c r="H2" s="22"/>
      <c r="I2" s="26"/>
      <c r="K2" s="40" t="s">
        <v>16</v>
      </c>
      <c r="L2" s="40"/>
      <c r="M2" s="12">
        <f>L10+L22+L34+L46+L58+L70</f>
        <v>131</v>
      </c>
      <c r="N2" s="13"/>
    </row>
    <row r="3" spans="2:14" ht="23.1" customHeight="1">
      <c r="C3" s="45" t="s">
        <v>21</v>
      </c>
      <c r="D3" s="45"/>
      <c r="E3" s="28">
        <v>4</v>
      </c>
      <c r="F3" s="29" t="s">
        <v>22</v>
      </c>
      <c r="H3" s="22"/>
      <c r="I3" s="22"/>
      <c r="K3" s="40" t="s">
        <v>17</v>
      </c>
      <c r="L3" s="40"/>
      <c r="M3" s="12">
        <f>M10+M22+M34+M46+M58+M70</f>
        <v>1788000</v>
      </c>
      <c r="N3" s="14"/>
    </row>
    <row r="4" spans="2:14" ht="23.1" customHeight="1">
      <c r="F4" s="1"/>
      <c r="H4" s="6"/>
      <c r="I4" s="6"/>
      <c r="K4" s="15"/>
      <c r="L4" s="15"/>
      <c r="M4" s="5"/>
    </row>
    <row r="5" spans="2:14" ht="23.1" customHeight="1">
      <c r="B5" s="16"/>
      <c r="C5" s="16"/>
      <c r="D5" s="16"/>
      <c r="E5" s="16"/>
      <c r="F5" s="16"/>
      <c r="G5" s="16"/>
      <c r="H5" s="16"/>
      <c r="I5" s="16">
        <v>1</v>
      </c>
      <c r="K5" s="41" t="s">
        <v>18</v>
      </c>
      <c r="L5" s="42"/>
      <c r="M5" s="43"/>
    </row>
    <row r="6" spans="2:14" ht="23.1" customHeight="1">
      <c r="B6" s="16"/>
      <c r="C6" s="7" t="s">
        <v>13</v>
      </c>
      <c r="D6" s="16" t="s">
        <v>0</v>
      </c>
      <c r="E6" s="16" t="s">
        <v>2</v>
      </c>
      <c r="F6" s="16" t="s">
        <v>3</v>
      </c>
      <c r="G6" s="16" t="s">
        <v>4</v>
      </c>
      <c r="H6" s="16" t="s">
        <v>5</v>
      </c>
      <c r="I6" s="7" t="s">
        <v>6</v>
      </c>
      <c r="K6" s="8" t="s">
        <v>7</v>
      </c>
      <c r="L6" s="8" t="s">
        <v>1</v>
      </c>
      <c r="M6" s="8" t="s">
        <v>8</v>
      </c>
      <c r="N6" s="18"/>
    </row>
    <row r="7" spans="2:14" ht="23.1" customHeight="1">
      <c r="B7" s="16"/>
      <c r="C7" s="17"/>
      <c r="D7" s="16"/>
      <c r="E7" s="16"/>
      <c r="F7" s="16"/>
      <c r="G7" s="16"/>
      <c r="H7" s="16"/>
      <c r="I7" s="17" t="s">
        <v>19</v>
      </c>
      <c r="K7" s="16" t="s">
        <v>10</v>
      </c>
      <c r="L7" s="3">
        <f>SUM(C8:I8)</f>
        <v>8</v>
      </c>
      <c r="M7" s="4">
        <f>SUMPRODUCT(C8:I8,C14:I14)</f>
        <v>120000</v>
      </c>
    </row>
    <row r="8" spans="2:14" ht="23.1" customHeight="1">
      <c r="B8" s="16" t="s">
        <v>10</v>
      </c>
      <c r="C8" s="19"/>
      <c r="D8" s="19"/>
      <c r="E8" s="19"/>
      <c r="F8" s="19"/>
      <c r="G8" s="19"/>
      <c r="H8" s="19"/>
      <c r="I8" s="19">
        <v>8</v>
      </c>
      <c r="K8" s="16" t="s">
        <v>14</v>
      </c>
      <c r="L8" s="3">
        <f t="shared" ref="L8" si="0">SUM(C9:I9)</f>
        <v>0</v>
      </c>
      <c r="M8" s="4">
        <f>SUMPRODUCT(C9:I9,C14:I14)</f>
        <v>0</v>
      </c>
    </row>
    <row r="9" spans="2:14" ht="23.1" customHeight="1">
      <c r="B9" s="16" t="s">
        <v>14</v>
      </c>
      <c r="C9" s="20"/>
      <c r="D9" s="20"/>
      <c r="E9" s="20"/>
      <c r="F9" s="20"/>
      <c r="G9" s="20"/>
      <c r="H9" s="20"/>
      <c r="I9" s="20"/>
      <c r="J9" s="2"/>
      <c r="K9" s="16"/>
      <c r="L9" s="3"/>
      <c r="M9" s="4"/>
    </row>
    <row r="10" spans="2:14" ht="23.1" customHeight="1">
      <c r="B10" s="21"/>
      <c r="C10" s="21"/>
      <c r="D10" s="21"/>
      <c r="E10" s="21"/>
      <c r="F10" s="21"/>
      <c r="G10" s="21"/>
      <c r="H10" s="21"/>
      <c r="I10" s="21"/>
      <c r="J10" s="2"/>
      <c r="K10" s="8" t="s">
        <v>9</v>
      </c>
      <c r="L10" s="9">
        <f>SUM(L7:L9)</f>
        <v>8</v>
      </c>
      <c r="M10" s="10">
        <f>SUM(C15:I15)</f>
        <v>120000</v>
      </c>
    </row>
    <row r="11" spans="2:14" ht="23.1" customHeight="1">
      <c r="B11" s="7" t="s">
        <v>15</v>
      </c>
      <c r="C11" s="7">
        <f>SUM(C8:C9)</f>
        <v>0</v>
      </c>
      <c r="D11" s="7">
        <f t="shared" ref="D11:I11" si="1">SUM(D8:D9)</f>
        <v>0</v>
      </c>
      <c r="E11" s="7">
        <f t="shared" si="1"/>
        <v>0</v>
      </c>
      <c r="F11" s="7">
        <f t="shared" si="1"/>
        <v>0</v>
      </c>
      <c r="G11" s="7">
        <f t="shared" si="1"/>
        <v>0</v>
      </c>
      <c r="H11" s="7">
        <f t="shared" si="1"/>
        <v>0</v>
      </c>
      <c r="I11" s="7">
        <f t="shared" si="1"/>
        <v>8</v>
      </c>
      <c r="J11" s="2"/>
    </row>
    <row r="12" spans="2:14" ht="23.1" customHeight="1">
      <c r="B12" s="16" t="s">
        <v>11</v>
      </c>
      <c r="C12" s="16"/>
      <c r="D12" s="16"/>
      <c r="E12" s="16"/>
      <c r="F12" s="16"/>
      <c r="G12" s="16"/>
      <c r="H12" s="16"/>
      <c r="I12" s="16"/>
      <c r="J12" s="2"/>
      <c r="K12" s="39"/>
    </row>
    <row r="13" spans="2:14" ht="23.1" customHeight="1">
      <c r="B13" s="16"/>
      <c r="C13" s="16"/>
      <c r="D13" s="16"/>
      <c r="E13" s="16"/>
      <c r="F13" s="16"/>
      <c r="G13" s="16"/>
      <c r="H13" s="16"/>
      <c r="I13" s="16"/>
      <c r="J13" s="2"/>
      <c r="N13" s="27"/>
    </row>
    <row r="14" spans="2:14" ht="23.1" customHeight="1">
      <c r="B14" s="21" t="s">
        <v>20</v>
      </c>
      <c r="C14" s="25">
        <v>15000</v>
      </c>
      <c r="D14" s="25">
        <v>12000</v>
      </c>
      <c r="E14" s="25">
        <v>12000</v>
      </c>
      <c r="F14" s="25">
        <v>12000</v>
      </c>
      <c r="G14" s="25">
        <v>12000</v>
      </c>
      <c r="H14" s="25">
        <v>15000</v>
      </c>
      <c r="I14" s="25">
        <v>15000</v>
      </c>
      <c r="J14" s="2"/>
      <c r="K14" s="18"/>
      <c r="L14" s="18"/>
      <c r="M14" s="18"/>
    </row>
    <row r="15" spans="2:14" ht="23.1" customHeight="1">
      <c r="B15" s="7" t="s">
        <v>12</v>
      </c>
      <c r="C15" s="11">
        <f t="shared" ref="C15:I15" si="2">C11*C14</f>
        <v>0</v>
      </c>
      <c r="D15" s="11">
        <f t="shared" si="2"/>
        <v>0</v>
      </c>
      <c r="E15" s="11">
        <f t="shared" si="2"/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120000</v>
      </c>
      <c r="J15" s="2"/>
      <c r="K15" s="44"/>
      <c r="L15" s="44"/>
      <c r="M15" s="18"/>
    </row>
    <row r="17" spans="2:13" ht="23.1" customHeight="1">
      <c r="B17" s="21"/>
      <c r="C17" s="21">
        <v>2</v>
      </c>
      <c r="D17" s="21">
        <v>3</v>
      </c>
      <c r="E17" s="21">
        <v>4</v>
      </c>
      <c r="F17" s="21">
        <v>5</v>
      </c>
      <c r="G17" s="21">
        <v>6</v>
      </c>
      <c r="H17" s="21">
        <v>7</v>
      </c>
      <c r="I17" s="21">
        <v>8</v>
      </c>
      <c r="K17" s="41" t="s">
        <v>18</v>
      </c>
      <c r="L17" s="42"/>
      <c r="M17" s="43"/>
    </row>
    <row r="18" spans="2:13" ht="23.1" customHeight="1">
      <c r="B18" s="21"/>
      <c r="C18" s="7" t="s">
        <v>13</v>
      </c>
      <c r="D18" s="21" t="s">
        <v>0</v>
      </c>
      <c r="E18" s="21" t="s">
        <v>2</v>
      </c>
      <c r="F18" s="21" t="s">
        <v>3</v>
      </c>
      <c r="G18" s="21" t="s">
        <v>4</v>
      </c>
      <c r="H18" s="21" t="s">
        <v>5</v>
      </c>
      <c r="I18" s="7" t="s">
        <v>6</v>
      </c>
      <c r="K18" s="8" t="s">
        <v>7</v>
      </c>
      <c r="L18" s="8" t="s">
        <v>1</v>
      </c>
      <c r="M18" s="8" t="s">
        <v>8</v>
      </c>
    </row>
    <row r="19" spans="2:13" ht="23.1" customHeight="1">
      <c r="B19" s="21"/>
      <c r="C19" s="21"/>
      <c r="D19" s="21"/>
      <c r="E19" s="21"/>
      <c r="F19" s="21"/>
      <c r="G19" s="21"/>
      <c r="H19" s="21"/>
      <c r="I19" s="21" t="s">
        <v>19</v>
      </c>
      <c r="K19" s="21" t="s">
        <v>10</v>
      </c>
      <c r="L19" s="3">
        <f>SUM(C20:I20)</f>
        <v>34</v>
      </c>
      <c r="M19" s="4">
        <f>SUMPRODUCT(C20:I20,C26:I26)</f>
        <v>456000</v>
      </c>
    </row>
    <row r="20" spans="2:13" ht="23.1" customHeight="1">
      <c r="B20" s="21" t="s">
        <v>10</v>
      </c>
      <c r="C20" s="19"/>
      <c r="D20" s="19">
        <v>8</v>
      </c>
      <c r="E20" s="19"/>
      <c r="F20" s="19">
        <v>10</v>
      </c>
      <c r="G20" s="19"/>
      <c r="H20" s="19">
        <v>8</v>
      </c>
      <c r="I20" s="19">
        <v>8</v>
      </c>
      <c r="K20" s="21" t="s">
        <v>14</v>
      </c>
      <c r="L20" s="3">
        <f t="shared" ref="L20" si="3">SUM(C21:I21)</f>
        <v>2</v>
      </c>
      <c r="M20" s="4">
        <f>SUMPRODUCT(C21:I21,C26:I26)</f>
        <v>24000</v>
      </c>
    </row>
    <row r="21" spans="2:13" ht="23.1" customHeight="1">
      <c r="B21" s="21" t="s">
        <v>14</v>
      </c>
      <c r="C21" s="21"/>
      <c r="D21" s="21">
        <v>2</v>
      </c>
      <c r="E21" s="21"/>
      <c r="F21" s="21"/>
      <c r="G21" s="21"/>
      <c r="H21" s="21"/>
      <c r="I21" s="21"/>
      <c r="J21" s="2"/>
      <c r="K21" s="21"/>
      <c r="L21" s="3"/>
      <c r="M21" s="4"/>
    </row>
    <row r="22" spans="2:13" ht="23.1" customHeight="1">
      <c r="B22" s="21"/>
      <c r="C22" s="21"/>
      <c r="D22" s="21"/>
      <c r="E22" s="21"/>
      <c r="F22" s="21"/>
      <c r="G22" s="21"/>
      <c r="H22" s="21"/>
      <c r="I22" s="21"/>
      <c r="J22" s="2"/>
      <c r="K22" s="8" t="s">
        <v>9</v>
      </c>
      <c r="L22" s="9">
        <f>SUM(L19:L21)</f>
        <v>36</v>
      </c>
      <c r="M22" s="10">
        <f>SUM(C27:I27)</f>
        <v>480000</v>
      </c>
    </row>
    <row r="23" spans="2:13" ht="23.1" customHeight="1">
      <c r="B23" s="7" t="s">
        <v>15</v>
      </c>
      <c r="C23" s="7">
        <f>SUM(C20:C21)</f>
        <v>0</v>
      </c>
      <c r="D23" s="7">
        <f t="shared" ref="D23:I23" si="4">SUM(D20:D21)</f>
        <v>10</v>
      </c>
      <c r="E23" s="7">
        <f t="shared" si="4"/>
        <v>0</v>
      </c>
      <c r="F23" s="7">
        <f t="shared" si="4"/>
        <v>10</v>
      </c>
      <c r="G23" s="7">
        <f t="shared" si="4"/>
        <v>0</v>
      </c>
      <c r="H23" s="7">
        <f t="shared" si="4"/>
        <v>8</v>
      </c>
      <c r="I23" s="7">
        <f t="shared" si="4"/>
        <v>8</v>
      </c>
      <c r="J23" s="2"/>
    </row>
    <row r="24" spans="2:13" ht="23.1" customHeight="1">
      <c r="B24" s="21" t="s">
        <v>11</v>
      </c>
      <c r="C24" s="21"/>
      <c r="D24" s="21"/>
      <c r="E24" s="21"/>
      <c r="F24" s="21"/>
      <c r="G24" s="21"/>
      <c r="H24" s="21"/>
      <c r="I24" s="21"/>
      <c r="J24" s="2"/>
    </row>
    <row r="25" spans="2:13" ht="23.1" customHeight="1">
      <c r="B25" s="21"/>
      <c r="C25" s="21"/>
      <c r="D25" s="21"/>
      <c r="E25" s="21"/>
      <c r="F25" s="21"/>
      <c r="G25" s="21"/>
      <c r="H25" s="21"/>
      <c r="I25" s="21"/>
      <c r="J25" s="2"/>
    </row>
    <row r="26" spans="2:13" ht="23.1" customHeight="1">
      <c r="B26" s="21" t="s">
        <v>20</v>
      </c>
      <c r="C26" s="25">
        <v>15000</v>
      </c>
      <c r="D26" s="25">
        <v>12000</v>
      </c>
      <c r="E26" s="25">
        <v>12000</v>
      </c>
      <c r="F26" s="25">
        <v>12000</v>
      </c>
      <c r="G26" s="25">
        <v>12000</v>
      </c>
      <c r="H26" s="25">
        <v>15000</v>
      </c>
      <c r="I26" s="25">
        <v>15000</v>
      </c>
      <c r="J26" s="2"/>
      <c r="K26" s="18"/>
      <c r="L26" s="18"/>
      <c r="M26" s="18"/>
    </row>
    <row r="27" spans="2:13" ht="23.1" customHeight="1">
      <c r="B27" s="7" t="s">
        <v>12</v>
      </c>
      <c r="C27" s="11">
        <f t="shared" ref="C27:I27" si="5">C23*C26</f>
        <v>0</v>
      </c>
      <c r="D27" s="11">
        <f t="shared" si="5"/>
        <v>120000</v>
      </c>
      <c r="E27" s="11">
        <f t="shared" si="5"/>
        <v>0</v>
      </c>
      <c r="F27" s="11">
        <f t="shared" si="5"/>
        <v>120000</v>
      </c>
      <c r="G27" s="11">
        <f t="shared" si="5"/>
        <v>0</v>
      </c>
      <c r="H27" s="11">
        <f t="shared" si="5"/>
        <v>120000</v>
      </c>
      <c r="I27" s="11">
        <f t="shared" si="5"/>
        <v>120000</v>
      </c>
      <c r="J27" s="2"/>
      <c r="K27" s="44"/>
      <c r="L27" s="44"/>
      <c r="M27" s="18"/>
    </row>
    <row r="29" spans="2:13" ht="23.1" customHeight="1">
      <c r="B29" s="21"/>
      <c r="C29" s="21">
        <v>9</v>
      </c>
      <c r="D29" s="21">
        <v>10</v>
      </c>
      <c r="E29" s="21">
        <v>11</v>
      </c>
      <c r="F29" s="21">
        <v>12</v>
      </c>
      <c r="G29" s="21">
        <v>13</v>
      </c>
      <c r="H29" s="21">
        <v>14</v>
      </c>
      <c r="I29" s="21">
        <v>15</v>
      </c>
      <c r="K29" s="41" t="s">
        <v>18</v>
      </c>
      <c r="L29" s="42"/>
      <c r="M29" s="43"/>
    </row>
    <row r="30" spans="2:13" ht="23.1" customHeight="1">
      <c r="B30" s="21"/>
      <c r="C30" s="7" t="s">
        <v>13</v>
      </c>
      <c r="D30" s="21" t="s">
        <v>0</v>
      </c>
      <c r="E30" s="21" t="s">
        <v>2</v>
      </c>
      <c r="F30" s="21" t="s">
        <v>3</v>
      </c>
      <c r="G30" s="21" t="s">
        <v>4</v>
      </c>
      <c r="H30" s="21" t="s">
        <v>5</v>
      </c>
      <c r="I30" s="7" t="s">
        <v>6</v>
      </c>
      <c r="K30" s="8" t="s">
        <v>7</v>
      </c>
      <c r="L30" s="8" t="s">
        <v>1</v>
      </c>
      <c r="M30" s="8" t="s">
        <v>8</v>
      </c>
    </row>
    <row r="31" spans="2:13" ht="23.1" customHeight="1">
      <c r="B31" s="21"/>
      <c r="C31" s="21"/>
      <c r="D31" s="21"/>
      <c r="E31" s="21"/>
      <c r="F31" s="21"/>
      <c r="G31" s="21"/>
      <c r="H31" s="21"/>
      <c r="I31" s="21" t="s">
        <v>19</v>
      </c>
      <c r="K31" s="21" t="s">
        <v>10</v>
      </c>
      <c r="L31" s="3">
        <f>SUM(C32:I32)</f>
        <v>24</v>
      </c>
      <c r="M31" s="4">
        <f>SUMPRODUCT(C32:I32,C38:I38)</f>
        <v>336000</v>
      </c>
    </row>
    <row r="32" spans="2:13" ht="23.1" customHeight="1">
      <c r="B32" s="21" t="s">
        <v>10</v>
      </c>
      <c r="C32" s="19"/>
      <c r="D32" s="19">
        <v>8</v>
      </c>
      <c r="E32" s="19"/>
      <c r="F32" s="19"/>
      <c r="G32" s="19"/>
      <c r="H32" s="19">
        <v>8</v>
      </c>
      <c r="I32" s="19">
        <v>8</v>
      </c>
      <c r="K32" s="21" t="s">
        <v>14</v>
      </c>
      <c r="L32" s="3">
        <f t="shared" ref="L32" si="6">SUM(C33:I33)</f>
        <v>2</v>
      </c>
      <c r="M32" s="4">
        <f>SUMPRODUCT(C33:I33,C38:I38)</f>
        <v>24000</v>
      </c>
    </row>
    <row r="33" spans="2:13" ht="23.1" customHeight="1">
      <c r="B33" s="21" t="s">
        <v>14</v>
      </c>
      <c r="C33" s="21"/>
      <c r="D33" s="21">
        <v>2</v>
      </c>
      <c r="E33" s="21"/>
      <c r="F33" s="21"/>
      <c r="G33" s="21"/>
      <c r="H33" s="21"/>
      <c r="I33" s="21"/>
      <c r="J33" s="2"/>
      <c r="K33" s="21"/>
      <c r="L33" s="3"/>
      <c r="M33" s="4"/>
    </row>
    <row r="34" spans="2:13" ht="23.1" customHeight="1">
      <c r="B34" s="21"/>
      <c r="C34" s="21"/>
      <c r="D34" s="21"/>
      <c r="E34" s="21"/>
      <c r="F34" s="21"/>
      <c r="G34" s="21"/>
      <c r="H34" s="21"/>
      <c r="I34" s="21"/>
      <c r="J34" s="2"/>
      <c r="K34" s="8" t="s">
        <v>9</v>
      </c>
      <c r="L34" s="9">
        <f>SUM(L31:L33)</f>
        <v>26</v>
      </c>
      <c r="M34" s="10">
        <f>SUM(C39:I39)</f>
        <v>360000</v>
      </c>
    </row>
    <row r="35" spans="2:13" ht="23.1" customHeight="1">
      <c r="B35" s="7" t="s">
        <v>15</v>
      </c>
      <c r="C35" s="7">
        <f>SUM(C32:C33)</f>
        <v>0</v>
      </c>
      <c r="D35" s="7">
        <f t="shared" ref="D35:I35" si="7">SUM(D32:D33)</f>
        <v>10</v>
      </c>
      <c r="E35" s="7">
        <f t="shared" si="7"/>
        <v>0</v>
      </c>
      <c r="F35" s="7">
        <f t="shared" si="7"/>
        <v>0</v>
      </c>
      <c r="G35" s="7">
        <f t="shared" si="7"/>
        <v>0</v>
      </c>
      <c r="H35" s="7">
        <f t="shared" si="7"/>
        <v>8</v>
      </c>
      <c r="I35" s="7">
        <f t="shared" si="7"/>
        <v>8</v>
      </c>
      <c r="J35" s="2"/>
    </row>
    <row r="36" spans="2:13" ht="23.1" customHeight="1">
      <c r="B36" s="21" t="s">
        <v>11</v>
      </c>
      <c r="C36" s="21"/>
      <c r="D36" s="21"/>
      <c r="E36" s="21"/>
      <c r="F36" s="21"/>
      <c r="G36" s="21"/>
      <c r="H36" s="21"/>
      <c r="I36" s="21"/>
      <c r="J36" s="2"/>
    </row>
    <row r="37" spans="2:13" ht="23.1" customHeight="1">
      <c r="B37" s="21"/>
      <c r="C37" s="21"/>
      <c r="D37" s="21"/>
      <c r="E37" s="21"/>
      <c r="F37" s="21"/>
      <c r="G37" s="21"/>
      <c r="H37" s="21"/>
      <c r="I37" s="21"/>
      <c r="J37" s="2"/>
    </row>
    <row r="38" spans="2:13" ht="23.1" customHeight="1">
      <c r="B38" s="21" t="s">
        <v>20</v>
      </c>
      <c r="C38" s="25">
        <v>15000</v>
      </c>
      <c r="D38" s="25">
        <v>12000</v>
      </c>
      <c r="E38" s="25">
        <v>12000</v>
      </c>
      <c r="F38" s="25">
        <v>12000</v>
      </c>
      <c r="G38" s="25">
        <v>12000</v>
      </c>
      <c r="H38" s="25">
        <v>15000</v>
      </c>
      <c r="I38" s="25">
        <v>15000</v>
      </c>
      <c r="J38" s="2"/>
      <c r="K38" s="18"/>
      <c r="L38" s="18"/>
      <c r="M38" s="18"/>
    </row>
    <row r="39" spans="2:13" ht="23.1" customHeight="1">
      <c r="B39" s="7" t="s">
        <v>12</v>
      </c>
      <c r="C39" s="11">
        <f t="shared" ref="C39:I39" si="8">C35*C38</f>
        <v>0</v>
      </c>
      <c r="D39" s="11">
        <f t="shared" si="8"/>
        <v>120000</v>
      </c>
      <c r="E39" s="11">
        <f t="shared" si="8"/>
        <v>0</v>
      </c>
      <c r="F39" s="11">
        <f t="shared" si="8"/>
        <v>0</v>
      </c>
      <c r="G39" s="11">
        <f t="shared" si="8"/>
        <v>0</v>
      </c>
      <c r="H39" s="11">
        <f t="shared" si="8"/>
        <v>120000</v>
      </c>
      <c r="I39" s="11">
        <f t="shared" si="8"/>
        <v>120000</v>
      </c>
      <c r="J39" s="2"/>
      <c r="K39" s="44"/>
      <c r="L39" s="44"/>
      <c r="M39" s="18"/>
    </row>
    <row r="41" spans="2:13" ht="23.1" customHeight="1">
      <c r="B41" s="21"/>
      <c r="C41" s="21">
        <v>16</v>
      </c>
      <c r="D41" s="21">
        <v>17</v>
      </c>
      <c r="E41" s="21">
        <v>18</v>
      </c>
      <c r="F41" s="21">
        <v>19</v>
      </c>
      <c r="G41" s="21">
        <v>20</v>
      </c>
      <c r="H41" s="21">
        <v>21</v>
      </c>
      <c r="I41" s="21">
        <v>22</v>
      </c>
      <c r="K41" s="41" t="s">
        <v>18</v>
      </c>
      <c r="L41" s="42"/>
      <c r="M41" s="43"/>
    </row>
    <row r="42" spans="2:13" ht="23.1" customHeight="1">
      <c r="B42" s="21"/>
      <c r="C42" s="7" t="s">
        <v>13</v>
      </c>
      <c r="D42" s="21" t="s">
        <v>0</v>
      </c>
      <c r="E42" s="21" t="s">
        <v>2</v>
      </c>
      <c r="F42" s="21" t="s">
        <v>3</v>
      </c>
      <c r="G42" s="21" t="s">
        <v>4</v>
      </c>
      <c r="H42" s="21" t="s">
        <v>5</v>
      </c>
      <c r="I42" s="7" t="s">
        <v>6</v>
      </c>
      <c r="K42" s="8" t="s">
        <v>7</v>
      </c>
      <c r="L42" s="8" t="s">
        <v>1</v>
      </c>
      <c r="M42" s="8" t="s">
        <v>8</v>
      </c>
    </row>
    <row r="43" spans="2:13" ht="23.1" customHeight="1">
      <c r="B43" s="21"/>
      <c r="C43" s="21"/>
      <c r="D43" s="21"/>
      <c r="E43" s="21"/>
      <c r="F43" s="21"/>
      <c r="G43" s="21"/>
      <c r="H43" s="21"/>
      <c r="I43" s="21" t="s">
        <v>19</v>
      </c>
      <c r="K43" s="21" t="s">
        <v>10</v>
      </c>
      <c r="L43" s="3">
        <f>SUM(C44:I44)</f>
        <v>24</v>
      </c>
      <c r="M43" s="4">
        <f>SUMPRODUCT(C44:I44,C50:I50)</f>
        <v>336000</v>
      </c>
    </row>
    <row r="44" spans="2:13" ht="23.1" customHeight="1">
      <c r="B44" s="21" t="s">
        <v>10</v>
      </c>
      <c r="C44" s="19"/>
      <c r="D44" s="19">
        <v>8</v>
      </c>
      <c r="E44" s="19"/>
      <c r="F44" s="19"/>
      <c r="G44" s="19"/>
      <c r="H44" s="19">
        <v>8</v>
      </c>
      <c r="I44" s="19">
        <v>8</v>
      </c>
      <c r="K44" s="21" t="s">
        <v>14</v>
      </c>
      <c r="L44" s="3">
        <f t="shared" ref="L44" si="9">SUM(C45:I45)</f>
        <v>2</v>
      </c>
      <c r="M44" s="4">
        <f>SUMPRODUCT(C45:I45,C50:I50)</f>
        <v>24000</v>
      </c>
    </row>
    <row r="45" spans="2:13" ht="23.1" customHeight="1">
      <c r="B45" s="21" t="s">
        <v>14</v>
      </c>
      <c r="C45" s="21"/>
      <c r="D45" s="21">
        <v>2</v>
      </c>
      <c r="E45" s="21"/>
      <c r="F45" s="21"/>
      <c r="G45" s="21"/>
      <c r="H45" s="21"/>
      <c r="I45" s="21"/>
      <c r="J45" s="2"/>
      <c r="K45" s="21"/>
      <c r="L45" s="3"/>
      <c r="M45" s="4"/>
    </row>
    <row r="46" spans="2:13" ht="23.1" customHeight="1">
      <c r="B46" s="21"/>
      <c r="C46" s="21"/>
      <c r="D46" s="21"/>
      <c r="E46" s="21"/>
      <c r="F46" s="21"/>
      <c r="G46" s="21"/>
      <c r="H46" s="21"/>
      <c r="I46" s="21"/>
      <c r="J46" s="2"/>
      <c r="K46" s="8" t="s">
        <v>9</v>
      </c>
      <c r="L46" s="9">
        <f>SUM(L43:L45)</f>
        <v>26</v>
      </c>
      <c r="M46" s="10">
        <f>SUM(C51:I51)</f>
        <v>360000</v>
      </c>
    </row>
    <row r="47" spans="2:13" ht="23.1" customHeight="1">
      <c r="B47" s="7" t="s">
        <v>15</v>
      </c>
      <c r="C47" s="7">
        <f>SUM(C44:C45)</f>
        <v>0</v>
      </c>
      <c r="D47" s="7">
        <f t="shared" ref="D47:I47" si="10">SUM(D44:D45)</f>
        <v>10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8</v>
      </c>
      <c r="I47" s="7">
        <f t="shared" si="10"/>
        <v>8</v>
      </c>
      <c r="J47" s="2"/>
    </row>
    <row r="48" spans="2:13" ht="23.1" customHeight="1">
      <c r="B48" s="21" t="s">
        <v>11</v>
      </c>
      <c r="C48" s="21"/>
      <c r="D48" s="21"/>
      <c r="E48" s="21"/>
      <c r="F48" s="21"/>
      <c r="G48" s="21"/>
      <c r="H48" s="21"/>
      <c r="I48" s="21"/>
      <c r="J48" s="2"/>
    </row>
    <row r="49" spans="2:13" ht="23.1" customHeight="1">
      <c r="B49" s="21"/>
      <c r="C49" s="21"/>
      <c r="D49" s="21"/>
      <c r="E49" s="21"/>
      <c r="F49" s="21"/>
      <c r="G49" s="21"/>
      <c r="H49" s="21"/>
      <c r="I49" s="21"/>
      <c r="J49" s="2"/>
    </row>
    <row r="50" spans="2:13" ht="23.1" customHeight="1">
      <c r="B50" s="21" t="s">
        <v>20</v>
      </c>
      <c r="C50" s="25">
        <v>15000</v>
      </c>
      <c r="D50" s="25">
        <v>12000</v>
      </c>
      <c r="E50" s="25">
        <v>12000</v>
      </c>
      <c r="F50" s="25">
        <v>12000</v>
      </c>
      <c r="G50" s="25">
        <v>12000</v>
      </c>
      <c r="H50" s="25">
        <v>15000</v>
      </c>
      <c r="I50" s="25">
        <v>15000</v>
      </c>
      <c r="J50" s="2"/>
      <c r="K50" s="18"/>
      <c r="L50" s="18"/>
      <c r="M50" s="18"/>
    </row>
    <row r="51" spans="2:13" ht="23.1" customHeight="1">
      <c r="B51" s="7" t="s">
        <v>12</v>
      </c>
      <c r="C51" s="11">
        <f t="shared" ref="C51:I51" si="11">C47*C50</f>
        <v>0</v>
      </c>
      <c r="D51" s="11">
        <f t="shared" si="11"/>
        <v>120000</v>
      </c>
      <c r="E51" s="11">
        <f t="shared" si="11"/>
        <v>0</v>
      </c>
      <c r="F51" s="11">
        <f t="shared" si="11"/>
        <v>0</v>
      </c>
      <c r="G51" s="11">
        <f t="shared" si="11"/>
        <v>0</v>
      </c>
      <c r="H51" s="11">
        <f t="shared" si="11"/>
        <v>120000</v>
      </c>
      <c r="I51" s="11">
        <f t="shared" si="11"/>
        <v>120000</v>
      </c>
      <c r="J51" s="2"/>
      <c r="K51" s="44"/>
      <c r="L51" s="44"/>
      <c r="M51" s="18"/>
    </row>
    <row r="53" spans="2:13" ht="23.1" customHeight="1">
      <c r="B53" s="21"/>
      <c r="C53" s="21">
        <v>23</v>
      </c>
      <c r="D53" s="21">
        <v>24</v>
      </c>
      <c r="E53" s="21">
        <v>25</v>
      </c>
      <c r="F53" s="21">
        <v>26</v>
      </c>
      <c r="G53" s="21">
        <v>27</v>
      </c>
      <c r="H53" s="21">
        <v>28</v>
      </c>
      <c r="I53" s="21">
        <v>29</v>
      </c>
      <c r="K53" s="41" t="s">
        <v>18</v>
      </c>
      <c r="L53" s="42"/>
      <c r="M53" s="43"/>
    </row>
    <row r="54" spans="2:13" ht="23.1" customHeight="1">
      <c r="B54" s="21"/>
      <c r="C54" s="7" t="s">
        <v>13</v>
      </c>
      <c r="D54" s="21" t="s">
        <v>0</v>
      </c>
      <c r="E54" s="21" t="s">
        <v>2</v>
      </c>
      <c r="F54" s="21" t="s">
        <v>3</v>
      </c>
      <c r="G54" s="21" t="s">
        <v>4</v>
      </c>
      <c r="H54" s="21" t="s">
        <v>5</v>
      </c>
      <c r="I54" s="7" t="s">
        <v>6</v>
      </c>
      <c r="K54" s="8" t="s">
        <v>7</v>
      </c>
      <c r="L54" s="8" t="s">
        <v>1</v>
      </c>
      <c r="M54" s="8" t="s">
        <v>8</v>
      </c>
    </row>
    <row r="55" spans="2:13" ht="23.1" customHeight="1">
      <c r="B55" s="21"/>
      <c r="C55" s="21"/>
      <c r="D55" s="21"/>
      <c r="E55" s="21"/>
      <c r="F55" s="21"/>
      <c r="G55" s="21"/>
      <c r="H55" s="21"/>
      <c r="I55" s="21" t="s">
        <v>19</v>
      </c>
      <c r="K55" s="21" t="s">
        <v>10</v>
      </c>
      <c r="L55" s="3">
        <f>SUM(C56:I56)</f>
        <v>30</v>
      </c>
      <c r="M55" s="4">
        <f>SUMPRODUCT(C56:I56,C62:I62)</f>
        <v>408000</v>
      </c>
    </row>
    <row r="56" spans="2:13" ht="23.1" customHeight="1">
      <c r="B56" s="21" t="s">
        <v>10</v>
      </c>
      <c r="C56" s="19"/>
      <c r="D56" s="19">
        <v>8</v>
      </c>
      <c r="E56" s="19"/>
      <c r="F56" s="19">
        <v>6</v>
      </c>
      <c r="G56" s="19"/>
      <c r="H56" s="19">
        <v>8</v>
      </c>
      <c r="I56" s="19">
        <v>8</v>
      </c>
      <c r="K56" s="21" t="s">
        <v>14</v>
      </c>
      <c r="L56" s="3">
        <f t="shared" ref="L56" si="12">SUM(C57:I57)</f>
        <v>5</v>
      </c>
      <c r="M56" s="4">
        <f>SUMPRODUCT(C57:I57,C62:I62)</f>
        <v>60000</v>
      </c>
    </row>
    <row r="57" spans="2:13" ht="23.1" customHeight="1">
      <c r="B57" s="21" t="s">
        <v>14</v>
      </c>
      <c r="C57" s="21"/>
      <c r="D57" s="21">
        <v>2</v>
      </c>
      <c r="E57" s="21"/>
      <c r="F57" s="21">
        <v>3</v>
      </c>
      <c r="G57" s="21"/>
      <c r="H57" s="21"/>
      <c r="I57" s="21"/>
      <c r="J57" s="2"/>
      <c r="K57" s="21"/>
      <c r="L57" s="3"/>
      <c r="M57" s="4"/>
    </row>
    <row r="58" spans="2:13" ht="23.1" customHeight="1">
      <c r="B58" s="21"/>
      <c r="C58" s="21"/>
      <c r="D58" s="21"/>
      <c r="E58" s="21"/>
      <c r="F58" s="21"/>
      <c r="G58" s="21"/>
      <c r="H58" s="21"/>
      <c r="I58" s="21"/>
      <c r="J58" s="2"/>
      <c r="K58" s="8" t="s">
        <v>9</v>
      </c>
      <c r="L58" s="9">
        <f>SUM(L55:L57)</f>
        <v>35</v>
      </c>
      <c r="M58" s="10">
        <f>SUM(C63:I63)</f>
        <v>468000</v>
      </c>
    </row>
    <row r="59" spans="2:13" ht="23.1" customHeight="1">
      <c r="B59" s="7" t="s">
        <v>15</v>
      </c>
      <c r="C59" s="7">
        <f>SUM(C56:C57)</f>
        <v>0</v>
      </c>
      <c r="D59" s="7">
        <f t="shared" ref="D59:I59" si="13">SUM(D56:D57)</f>
        <v>10</v>
      </c>
      <c r="E59" s="7">
        <f t="shared" si="13"/>
        <v>0</v>
      </c>
      <c r="F59" s="7">
        <f t="shared" si="13"/>
        <v>9</v>
      </c>
      <c r="G59" s="7">
        <f t="shared" si="13"/>
        <v>0</v>
      </c>
      <c r="H59" s="7">
        <f t="shared" si="13"/>
        <v>8</v>
      </c>
      <c r="I59" s="7">
        <f t="shared" si="13"/>
        <v>8</v>
      </c>
      <c r="J59" s="2"/>
    </row>
    <row r="60" spans="2:13" ht="23.1" customHeight="1">
      <c r="B60" s="21" t="s">
        <v>11</v>
      </c>
      <c r="C60" s="21"/>
      <c r="D60" s="21"/>
      <c r="E60" s="21"/>
      <c r="F60" s="21"/>
      <c r="G60" s="21"/>
      <c r="H60" s="21"/>
      <c r="I60" s="21"/>
      <c r="J60" s="2"/>
    </row>
    <row r="61" spans="2:13" ht="23.1" customHeight="1">
      <c r="B61" s="21"/>
      <c r="C61" s="21"/>
      <c r="D61" s="21"/>
      <c r="E61" s="21"/>
      <c r="F61" s="21"/>
      <c r="G61" s="21"/>
      <c r="H61" s="21"/>
      <c r="I61" s="21"/>
      <c r="J61" s="2"/>
    </row>
    <row r="62" spans="2:13" ht="23.1" customHeight="1">
      <c r="B62" s="21" t="s">
        <v>20</v>
      </c>
      <c r="C62" s="25">
        <v>15000</v>
      </c>
      <c r="D62" s="25">
        <v>12000</v>
      </c>
      <c r="E62" s="25">
        <v>12000</v>
      </c>
      <c r="F62" s="25">
        <v>12000</v>
      </c>
      <c r="G62" s="25">
        <v>12000</v>
      </c>
      <c r="H62" s="25">
        <v>15000</v>
      </c>
      <c r="I62" s="25">
        <v>15000</v>
      </c>
      <c r="J62" s="2"/>
      <c r="K62" s="18"/>
      <c r="L62" s="18"/>
      <c r="M62" s="18"/>
    </row>
    <row r="63" spans="2:13" ht="23.1" customHeight="1">
      <c r="B63" s="7" t="s">
        <v>12</v>
      </c>
      <c r="C63" s="11">
        <f t="shared" ref="C63:I63" si="14">C59*C62</f>
        <v>0</v>
      </c>
      <c r="D63" s="11">
        <f t="shared" si="14"/>
        <v>120000</v>
      </c>
      <c r="E63" s="11">
        <f t="shared" si="14"/>
        <v>0</v>
      </c>
      <c r="F63" s="11">
        <f t="shared" si="14"/>
        <v>108000</v>
      </c>
      <c r="G63" s="11">
        <f t="shared" si="14"/>
        <v>0</v>
      </c>
      <c r="H63" s="11">
        <f t="shared" si="14"/>
        <v>120000</v>
      </c>
      <c r="I63" s="11">
        <f t="shared" si="14"/>
        <v>120000</v>
      </c>
      <c r="J63" s="2"/>
      <c r="K63" s="44"/>
      <c r="L63" s="44"/>
      <c r="M63" s="18"/>
    </row>
    <row r="65" spans="2:13" ht="23.1" customHeight="1">
      <c r="B65" s="21"/>
      <c r="C65" s="21">
        <v>30</v>
      </c>
      <c r="D65" s="21"/>
      <c r="E65" s="21"/>
      <c r="F65" s="21"/>
      <c r="G65" s="21"/>
      <c r="H65" s="21"/>
      <c r="I65" s="21"/>
      <c r="K65" s="41" t="s">
        <v>18</v>
      </c>
      <c r="L65" s="42"/>
      <c r="M65" s="43"/>
    </row>
    <row r="66" spans="2:13" ht="23.1" customHeight="1">
      <c r="B66" s="21"/>
      <c r="C66" s="7" t="s">
        <v>13</v>
      </c>
      <c r="D66" s="21" t="s">
        <v>0</v>
      </c>
      <c r="E66" s="21" t="s">
        <v>2</v>
      </c>
      <c r="F66" s="21" t="s">
        <v>3</v>
      </c>
      <c r="G66" s="21" t="s">
        <v>4</v>
      </c>
      <c r="H66" s="21" t="s">
        <v>5</v>
      </c>
      <c r="I66" s="7" t="s">
        <v>6</v>
      </c>
      <c r="K66" s="8" t="s">
        <v>7</v>
      </c>
      <c r="L66" s="8" t="s">
        <v>1</v>
      </c>
      <c r="M66" s="8" t="s">
        <v>8</v>
      </c>
    </row>
    <row r="67" spans="2:13" ht="23.1" customHeight="1">
      <c r="B67" s="21"/>
      <c r="C67" s="21"/>
      <c r="D67" s="21"/>
      <c r="E67" s="21"/>
      <c r="F67" s="21"/>
      <c r="G67" s="21"/>
      <c r="H67" s="21"/>
      <c r="I67" s="21" t="s">
        <v>19</v>
      </c>
      <c r="K67" s="21" t="s">
        <v>10</v>
      </c>
      <c r="L67" s="3">
        <f>SUM(C68:I68)</f>
        <v>0</v>
      </c>
      <c r="M67" s="4">
        <f>SUMPRODUCT(C68:I68,C74:I74)</f>
        <v>0</v>
      </c>
    </row>
    <row r="68" spans="2:13" ht="23.1" customHeight="1">
      <c r="B68" s="21" t="s">
        <v>10</v>
      </c>
      <c r="C68" s="19"/>
      <c r="D68" s="19"/>
      <c r="E68" s="19"/>
      <c r="F68" s="19"/>
      <c r="G68" s="19"/>
      <c r="H68" s="19"/>
      <c r="I68" s="19"/>
      <c r="K68" s="21" t="s">
        <v>14</v>
      </c>
      <c r="L68" s="3">
        <f t="shared" ref="L68" si="15">SUM(C69:I69)</f>
        <v>0</v>
      </c>
      <c r="M68" s="4">
        <f>SUMPRODUCT(C69:I69,C74:I74)</f>
        <v>0</v>
      </c>
    </row>
    <row r="69" spans="2:13" ht="23.1" customHeight="1">
      <c r="B69" s="21" t="s">
        <v>14</v>
      </c>
      <c r="C69" s="21"/>
      <c r="D69" s="21"/>
      <c r="E69" s="21"/>
      <c r="F69" s="21"/>
      <c r="G69" s="21"/>
      <c r="H69" s="21"/>
      <c r="I69" s="21"/>
      <c r="J69" s="2"/>
      <c r="K69" s="21"/>
      <c r="L69" s="3"/>
      <c r="M69" s="4"/>
    </row>
    <row r="70" spans="2:13" ht="23.1" customHeight="1">
      <c r="B70" s="21"/>
      <c r="C70" s="21"/>
      <c r="D70" s="21"/>
      <c r="E70" s="21"/>
      <c r="F70" s="21"/>
      <c r="G70" s="21"/>
      <c r="H70" s="21"/>
      <c r="I70" s="21"/>
      <c r="J70" s="2"/>
      <c r="K70" s="8" t="s">
        <v>9</v>
      </c>
      <c r="L70" s="9">
        <f>SUM(L67:L69)</f>
        <v>0</v>
      </c>
      <c r="M70" s="10">
        <f>SUM(C75:I75)</f>
        <v>0</v>
      </c>
    </row>
    <row r="71" spans="2:13" ht="23.1" customHeight="1">
      <c r="B71" s="7" t="s">
        <v>15</v>
      </c>
      <c r="C71" s="7">
        <f>SUM(C68:C69)</f>
        <v>0</v>
      </c>
      <c r="D71" s="7">
        <f t="shared" ref="D71:I71" si="16">SUM(D68:D69)</f>
        <v>0</v>
      </c>
      <c r="E71" s="7">
        <f t="shared" si="16"/>
        <v>0</v>
      </c>
      <c r="F71" s="7">
        <f t="shared" si="16"/>
        <v>0</v>
      </c>
      <c r="G71" s="7">
        <f t="shared" si="16"/>
        <v>0</v>
      </c>
      <c r="H71" s="7">
        <f t="shared" si="16"/>
        <v>0</v>
      </c>
      <c r="I71" s="7">
        <f t="shared" si="16"/>
        <v>0</v>
      </c>
      <c r="J71" s="2"/>
    </row>
    <row r="72" spans="2:13" ht="23.1" customHeight="1">
      <c r="B72" s="21" t="s">
        <v>11</v>
      </c>
      <c r="C72" s="21"/>
      <c r="D72" s="21"/>
      <c r="E72" s="21"/>
      <c r="F72" s="21"/>
      <c r="G72" s="21"/>
      <c r="H72" s="21"/>
      <c r="I72" s="21"/>
      <c r="J72" s="2"/>
    </row>
    <row r="73" spans="2:13" ht="23.1" customHeight="1">
      <c r="B73" s="21"/>
      <c r="C73" s="21"/>
      <c r="D73" s="21"/>
      <c r="E73" s="21"/>
      <c r="F73" s="21"/>
      <c r="G73" s="21"/>
      <c r="H73" s="21"/>
      <c r="I73" s="21"/>
      <c r="J73" s="2"/>
    </row>
    <row r="74" spans="2:13" ht="23.1" customHeight="1">
      <c r="B74" s="21" t="s">
        <v>20</v>
      </c>
      <c r="C74" s="25">
        <v>15000</v>
      </c>
      <c r="D74" s="25">
        <v>12000</v>
      </c>
      <c r="E74" s="25">
        <v>12000</v>
      </c>
      <c r="F74" s="25">
        <v>12000</v>
      </c>
      <c r="G74" s="25">
        <v>12000</v>
      </c>
      <c r="H74" s="25">
        <v>15000</v>
      </c>
      <c r="I74" s="25">
        <v>15000</v>
      </c>
      <c r="J74" s="2"/>
      <c r="K74" s="18"/>
      <c r="L74" s="18"/>
      <c r="M74" s="18"/>
    </row>
    <row r="75" spans="2:13" ht="23.1" customHeight="1">
      <c r="B75" s="7" t="s">
        <v>12</v>
      </c>
      <c r="C75" s="11">
        <f t="shared" ref="C75:I75" si="17">C71*C74</f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  <c r="H75" s="11">
        <f t="shared" si="17"/>
        <v>0</v>
      </c>
      <c r="I75" s="11">
        <f t="shared" si="17"/>
        <v>0</v>
      </c>
      <c r="J75" s="2"/>
      <c r="K75" s="44"/>
      <c r="L75" s="44"/>
      <c r="M75" s="18"/>
    </row>
  </sheetData>
  <mergeCells count="15">
    <mergeCell ref="K65:M65"/>
    <mergeCell ref="K75:L75"/>
    <mergeCell ref="C3:D3"/>
    <mergeCell ref="K3:L3"/>
    <mergeCell ref="K15:L15"/>
    <mergeCell ref="K39:L39"/>
    <mergeCell ref="K41:M41"/>
    <mergeCell ref="K51:L51"/>
    <mergeCell ref="K53:M53"/>
    <mergeCell ref="K63:L63"/>
    <mergeCell ref="K2:L2"/>
    <mergeCell ref="K5:M5"/>
    <mergeCell ref="K17:M17"/>
    <mergeCell ref="K27:L27"/>
    <mergeCell ref="K29:M29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M11"/>
  <sheetViews>
    <sheetView workbookViewId="0">
      <selection activeCell="K6" sqref="K6"/>
    </sheetView>
  </sheetViews>
  <sheetFormatPr defaultRowHeight="16.5"/>
  <cols>
    <col min="1" max="2" width="9" style="15"/>
    <col min="3" max="7" width="3.375" style="15" bestFit="1" customWidth="1"/>
    <col min="8" max="8" width="3.75" style="15" bestFit="1" customWidth="1"/>
    <col min="9" max="11" width="3.375" style="15" bestFit="1" customWidth="1"/>
    <col min="12" max="33" width="3.5" style="15" bestFit="1" customWidth="1"/>
    <col min="34" max="34" width="9" style="15"/>
    <col min="35" max="35" width="1.875" style="15" customWidth="1"/>
    <col min="36" max="16384" width="9" style="15"/>
  </cols>
  <sheetData>
    <row r="2" spans="2:39" ht="17.25">
      <c r="D2" s="45" t="s">
        <v>23</v>
      </c>
      <c r="E2" s="45"/>
      <c r="F2" s="45"/>
      <c r="G2" s="30">
        <v>4</v>
      </c>
      <c r="H2" s="30" t="s">
        <v>22</v>
      </c>
    </row>
    <row r="3" spans="2:39">
      <c r="B3" s="23" t="s">
        <v>24</v>
      </c>
      <c r="C3" s="23">
        <v>1</v>
      </c>
      <c r="D3" s="23">
        <v>2</v>
      </c>
      <c r="E3" s="23">
        <v>3</v>
      </c>
      <c r="F3" s="23">
        <v>4</v>
      </c>
      <c r="G3" s="23">
        <v>5</v>
      </c>
      <c r="H3" s="23">
        <v>6</v>
      </c>
      <c r="I3" s="23">
        <v>7</v>
      </c>
      <c r="J3" s="23">
        <v>8</v>
      </c>
      <c r="K3" s="23">
        <v>9</v>
      </c>
      <c r="L3" s="23">
        <v>10</v>
      </c>
      <c r="M3" s="23">
        <v>11</v>
      </c>
      <c r="N3" s="23">
        <v>12</v>
      </c>
      <c r="O3" s="23">
        <v>13</v>
      </c>
      <c r="P3" s="23">
        <v>14</v>
      </c>
      <c r="Q3" s="23">
        <v>15</v>
      </c>
      <c r="R3" s="23">
        <v>16</v>
      </c>
      <c r="S3" s="23">
        <v>17</v>
      </c>
      <c r="T3" s="23">
        <v>18</v>
      </c>
      <c r="U3" s="23">
        <v>19</v>
      </c>
      <c r="V3" s="23">
        <v>20</v>
      </c>
      <c r="W3" s="23">
        <v>21</v>
      </c>
      <c r="X3" s="23">
        <v>22</v>
      </c>
      <c r="Y3" s="23">
        <v>23</v>
      </c>
      <c r="Z3" s="23">
        <v>24</v>
      </c>
      <c r="AA3" s="23">
        <v>25</v>
      </c>
      <c r="AB3" s="23">
        <v>26</v>
      </c>
      <c r="AC3" s="23">
        <v>27</v>
      </c>
      <c r="AD3" s="23">
        <v>28</v>
      </c>
      <c r="AE3" s="23">
        <v>29</v>
      </c>
      <c r="AF3" s="23">
        <v>30</v>
      </c>
      <c r="AG3" s="23">
        <v>31</v>
      </c>
      <c r="AH3" s="46" t="s">
        <v>37</v>
      </c>
      <c r="AI3" s="24"/>
      <c r="AJ3" s="23" t="s">
        <v>38</v>
      </c>
      <c r="AK3" s="23" t="s">
        <v>39</v>
      </c>
      <c r="AL3" s="23" t="s">
        <v>40</v>
      </c>
      <c r="AM3" s="23" t="s">
        <v>9</v>
      </c>
    </row>
    <row r="4" spans="2:39">
      <c r="B4" s="23" t="s">
        <v>25</v>
      </c>
      <c r="C4" s="31" t="s">
        <v>26</v>
      </c>
      <c r="D4" s="31" t="s">
        <v>27</v>
      </c>
      <c r="E4" s="23" t="s">
        <v>0</v>
      </c>
      <c r="F4" s="23" t="s">
        <v>2</v>
      </c>
      <c r="G4" s="23" t="s">
        <v>3</v>
      </c>
      <c r="H4" s="23" t="s">
        <v>4</v>
      </c>
      <c r="I4" s="23" t="s">
        <v>5</v>
      </c>
      <c r="J4" s="31" t="s">
        <v>6</v>
      </c>
      <c r="K4" s="31" t="s">
        <v>27</v>
      </c>
      <c r="L4" s="23" t="s">
        <v>0</v>
      </c>
      <c r="M4" s="23" t="s">
        <v>2</v>
      </c>
      <c r="N4" s="23" t="s">
        <v>3</v>
      </c>
      <c r="O4" s="23" t="s">
        <v>4</v>
      </c>
      <c r="P4" s="23" t="s">
        <v>5</v>
      </c>
      <c r="Q4" s="31" t="s">
        <v>6</v>
      </c>
      <c r="R4" s="31" t="s">
        <v>27</v>
      </c>
      <c r="S4" s="23" t="s">
        <v>0</v>
      </c>
      <c r="T4" s="23" t="s">
        <v>2</v>
      </c>
      <c r="U4" s="23" t="s">
        <v>3</v>
      </c>
      <c r="V4" s="23" t="s">
        <v>4</v>
      </c>
      <c r="W4" s="23" t="s">
        <v>5</v>
      </c>
      <c r="X4" s="31" t="s">
        <v>6</v>
      </c>
      <c r="Y4" s="31" t="s">
        <v>27</v>
      </c>
      <c r="Z4" s="23" t="s">
        <v>0</v>
      </c>
      <c r="AA4" s="23" t="s">
        <v>2</v>
      </c>
      <c r="AB4" s="23" t="s">
        <v>3</v>
      </c>
      <c r="AC4" s="23" t="s">
        <v>4</v>
      </c>
      <c r="AD4" s="23" t="s">
        <v>5</v>
      </c>
      <c r="AE4" s="31" t="s">
        <v>6</v>
      </c>
      <c r="AF4" s="31" t="s">
        <v>27</v>
      </c>
      <c r="AG4" s="34"/>
      <c r="AH4" s="47"/>
      <c r="AI4" s="24"/>
      <c r="AJ4" s="23"/>
      <c r="AK4" s="23"/>
      <c r="AL4" s="23"/>
      <c r="AM4" s="23"/>
    </row>
    <row r="5" spans="2:39">
      <c r="B5" s="23" t="s">
        <v>31</v>
      </c>
      <c r="C5" s="23"/>
      <c r="D5" s="23">
        <v>6</v>
      </c>
      <c r="E5" s="23">
        <v>5</v>
      </c>
      <c r="F5" s="23"/>
      <c r="G5" s="23"/>
      <c r="H5" s="23"/>
      <c r="I5" s="23">
        <v>5</v>
      </c>
      <c r="J5" s="23"/>
      <c r="K5" s="23"/>
      <c r="L5" s="23"/>
      <c r="M5" s="23"/>
      <c r="N5" s="23"/>
      <c r="O5" s="23"/>
      <c r="P5" s="23"/>
      <c r="Q5" s="23"/>
      <c r="R5" s="23">
        <v>6</v>
      </c>
      <c r="S5" s="23"/>
      <c r="T5" s="23"/>
      <c r="U5" s="23"/>
      <c r="V5" s="23"/>
      <c r="W5" s="23">
        <v>8</v>
      </c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>
        <f>SUM(C5:AG5)</f>
        <v>30</v>
      </c>
      <c r="AI5" s="24"/>
      <c r="AJ5" s="37">
        <f>SUMIFS(C5:AG5,$C$4:$AG$4,"토")</f>
        <v>0</v>
      </c>
      <c r="AK5" s="23">
        <f>SUMIFS(C5:AG5,$C$4:$AG$4,"일")</f>
        <v>12</v>
      </c>
      <c r="AL5" s="23">
        <f>SUMIFS(C5:AG5,$C$4:$AG$4,"월")+SUMIFS(C5:AG5,$C$4:$AG$4,"화")+SUMIFS(C5:AG5,$C$4:$AG$4,"수")+SUMIFS(C5:AG5,$C$4:$AG$4,"목")+SUMIFS(C5:AG5,$C$4:$AG$4,"금")</f>
        <v>18</v>
      </c>
      <c r="AM5" s="38">
        <f>SUM(AJ5:AL5)</f>
        <v>30</v>
      </c>
    </row>
    <row r="6" spans="2:39">
      <c r="B6" s="23" t="s">
        <v>32</v>
      </c>
      <c r="C6" s="23">
        <v>3</v>
      </c>
      <c r="D6" s="23"/>
      <c r="E6" s="23"/>
      <c r="F6" s="23">
        <v>6</v>
      </c>
      <c r="G6" s="23"/>
      <c r="H6" s="23">
        <v>8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>
        <f t="shared" ref="AH6:AH8" si="0">SUM(C6:AG6)</f>
        <v>17</v>
      </c>
      <c r="AI6" s="24"/>
      <c r="AJ6" s="37">
        <f t="shared" ref="AJ6:AJ9" si="1">SUMIFS(C6:AG6,$C$4:$AG$4,"토")</f>
        <v>3</v>
      </c>
      <c r="AK6" s="23">
        <f t="shared" ref="AK6:AK9" si="2">SUMIFS(C6:AG6,$C$4:$AG$4,"일")</f>
        <v>0</v>
      </c>
      <c r="AL6" s="23">
        <f t="shared" ref="AL6:AL9" si="3">SUMIFS(C6:AG6,$C$4:$AG$4,"월")+SUMIFS(C6:AG6,$C$4:$AG$4,"화")+SUMIFS(C6:AG6,$C$4:$AG$4,"수")+SUMIFS(C6:AG6,$C$4:$AG$4,"목")+SUMIFS(C6:AG6,$C$4:$AG$4,"금")</f>
        <v>14</v>
      </c>
      <c r="AM6" s="38">
        <f t="shared" ref="AM6:AM9" si="4">SUM(AJ6:AL6)</f>
        <v>17</v>
      </c>
    </row>
    <row r="7" spans="2:39">
      <c r="B7" s="23" t="s">
        <v>33</v>
      </c>
      <c r="C7" s="23"/>
      <c r="D7" s="23"/>
      <c r="E7" s="23">
        <v>8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>
        <f t="shared" si="0"/>
        <v>8</v>
      </c>
      <c r="AI7" s="24"/>
      <c r="AJ7" s="37">
        <f t="shared" si="1"/>
        <v>0</v>
      </c>
      <c r="AK7" s="23">
        <f t="shared" si="2"/>
        <v>0</v>
      </c>
      <c r="AL7" s="23">
        <f t="shared" si="3"/>
        <v>8</v>
      </c>
      <c r="AM7" s="38">
        <f t="shared" si="4"/>
        <v>8</v>
      </c>
    </row>
    <row r="8" spans="2:39">
      <c r="B8" s="23" t="s">
        <v>34</v>
      </c>
      <c r="C8" s="23"/>
      <c r="D8" s="23"/>
      <c r="E8" s="23"/>
      <c r="F8" s="23"/>
      <c r="G8" s="23">
        <v>5</v>
      </c>
      <c r="H8" s="23"/>
      <c r="I8" s="23"/>
      <c r="J8" s="23">
        <v>4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>
        <f t="shared" si="0"/>
        <v>9</v>
      </c>
      <c r="AI8" s="24"/>
      <c r="AJ8" s="37">
        <f t="shared" si="1"/>
        <v>4</v>
      </c>
      <c r="AK8" s="23">
        <f t="shared" si="2"/>
        <v>0</v>
      </c>
      <c r="AL8" s="23">
        <f t="shared" si="3"/>
        <v>5</v>
      </c>
      <c r="AM8" s="38">
        <f t="shared" si="4"/>
        <v>9</v>
      </c>
    </row>
    <row r="9" spans="2:39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4"/>
      <c r="AJ9" s="37">
        <f t="shared" si="1"/>
        <v>0</v>
      </c>
      <c r="AK9" s="23">
        <f t="shared" si="2"/>
        <v>0</v>
      </c>
      <c r="AL9" s="23">
        <f t="shared" si="3"/>
        <v>0</v>
      </c>
      <c r="AM9" s="38">
        <f t="shared" si="4"/>
        <v>0</v>
      </c>
    </row>
    <row r="11" spans="2:39">
      <c r="AH11" s="15">
        <f>SUM(AH5:AH10)</f>
        <v>64</v>
      </c>
      <c r="AM11" s="36">
        <f>SUM(AM5:AM10)</f>
        <v>64</v>
      </c>
    </row>
  </sheetData>
  <mergeCells count="2">
    <mergeCell ref="D2:F2"/>
    <mergeCell ref="AH3:AH4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0"/>
  <sheetViews>
    <sheetView workbookViewId="0">
      <selection activeCell="K6" sqref="K6"/>
    </sheetView>
  </sheetViews>
  <sheetFormatPr defaultRowHeight="16.5"/>
  <cols>
    <col min="3" max="3" width="8.875" bestFit="1" customWidth="1"/>
    <col min="4" max="5" width="6" bestFit="1" customWidth="1"/>
    <col min="6" max="7" width="3.375" bestFit="1" customWidth="1"/>
    <col min="8" max="8" width="3.75" bestFit="1" customWidth="1"/>
    <col min="9" max="11" width="3.375" bestFit="1" customWidth="1"/>
    <col min="12" max="33" width="3.5" bestFit="1" customWidth="1"/>
  </cols>
  <sheetData>
    <row r="1" spans="1: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5" ht="17.25">
      <c r="A2" s="15"/>
      <c r="B2" s="15"/>
      <c r="C2" s="15"/>
      <c r="D2" s="45" t="s">
        <v>23</v>
      </c>
      <c r="E2" s="45"/>
      <c r="F2" s="45"/>
      <c r="G2" s="30">
        <v>4</v>
      </c>
      <c r="H2" s="30" t="s">
        <v>22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5">
      <c r="A3" s="15"/>
      <c r="B3" s="23" t="s">
        <v>24</v>
      </c>
      <c r="C3" s="23">
        <v>1</v>
      </c>
      <c r="D3" s="23">
        <v>2</v>
      </c>
      <c r="E3" s="23">
        <v>3</v>
      </c>
      <c r="F3" s="23">
        <v>4</v>
      </c>
      <c r="G3" s="23">
        <v>5</v>
      </c>
      <c r="H3" s="23">
        <v>6</v>
      </c>
      <c r="I3" s="23">
        <v>7</v>
      </c>
      <c r="J3" s="23">
        <v>8</v>
      </c>
      <c r="K3" s="23">
        <v>9</v>
      </c>
      <c r="L3" s="23">
        <v>10</v>
      </c>
      <c r="M3" s="23">
        <v>11</v>
      </c>
      <c r="N3" s="23">
        <v>12</v>
      </c>
      <c r="O3" s="23">
        <v>13</v>
      </c>
      <c r="P3" s="23">
        <v>14</v>
      </c>
      <c r="Q3" s="23">
        <v>15</v>
      </c>
      <c r="R3" s="23">
        <v>16</v>
      </c>
      <c r="S3" s="23">
        <v>17</v>
      </c>
      <c r="T3" s="23">
        <v>18</v>
      </c>
      <c r="U3" s="23">
        <v>19</v>
      </c>
      <c r="V3" s="23">
        <v>20</v>
      </c>
      <c r="W3" s="23">
        <v>21</v>
      </c>
      <c r="X3" s="23">
        <v>22</v>
      </c>
      <c r="Y3" s="23">
        <v>23</v>
      </c>
      <c r="Z3" s="23">
        <v>24</v>
      </c>
      <c r="AA3" s="23">
        <v>25</v>
      </c>
      <c r="AB3" s="23">
        <v>26</v>
      </c>
      <c r="AC3" s="23">
        <v>27</v>
      </c>
      <c r="AD3" s="23">
        <v>28</v>
      </c>
      <c r="AE3" s="23">
        <v>29</v>
      </c>
      <c r="AF3" s="23">
        <v>30</v>
      </c>
      <c r="AG3" s="23">
        <v>31</v>
      </c>
      <c r="AH3" s="46" t="s">
        <v>37</v>
      </c>
      <c r="AI3" s="15" t="s">
        <v>8</v>
      </c>
    </row>
    <row r="4" spans="1:35">
      <c r="A4" s="15"/>
      <c r="B4" s="23" t="s">
        <v>25</v>
      </c>
      <c r="C4" s="31" t="s">
        <v>26</v>
      </c>
      <c r="D4" s="31" t="s">
        <v>27</v>
      </c>
      <c r="E4" s="23" t="s">
        <v>0</v>
      </c>
      <c r="F4" s="23" t="s">
        <v>2</v>
      </c>
      <c r="G4" s="23" t="s">
        <v>3</v>
      </c>
      <c r="H4" s="23" t="s">
        <v>4</v>
      </c>
      <c r="I4" s="23" t="s">
        <v>5</v>
      </c>
      <c r="J4" s="31" t="s">
        <v>6</v>
      </c>
      <c r="K4" s="31" t="s">
        <v>27</v>
      </c>
      <c r="L4" s="23" t="s">
        <v>0</v>
      </c>
      <c r="M4" s="23" t="s">
        <v>2</v>
      </c>
      <c r="N4" s="23" t="s">
        <v>3</v>
      </c>
      <c r="O4" s="23" t="s">
        <v>4</v>
      </c>
      <c r="P4" s="23" t="s">
        <v>5</v>
      </c>
      <c r="Q4" s="31" t="s">
        <v>6</v>
      </c>
      <c r="R4" s="31" t="s">
        <v>27</v>
      </c>
      <c r="S4" s="23" t="s">
        <v>0</v>
      </c>
      <c r="T4" s="23" t="s">
        <v>2</v>
      </c>
      <c r="U4" s="23" t="s">
        <v>3</v>
      </c>
      <c r="V4" s="23" t="s">
        <v>4</v>
      </c>
      <c r="W4" s="23" t="s">
        <v>5</v>
      </c>
      <c r="X4" s="31" t="s">
        <v>6</v>
      </c>
      <c r="Y4" s="31" t="s">
        <v>27</v>
      </c>
      <c r="Z4" s="23" t="s">
        <v>0</v>
      </c>
      <c r="AA4" s="23" t="s">
        <v>2</v>
      </c>
      <c r="AB4" s="23" t="s">
        <v>3</v>
      </c>
      <c r="AC4" s="23" t="s">
        <v>4</v>
      </c>
      <c r="AD4" s="23" t="s">
        <v>5</v>
      </c>
      <c r="AE4" s="31" t="s">
        <v>6</v>
      </c>
      <c r="AF4" s="31" t="s">
        <v>27</v>
      </c>
      <c r="AG4" s="34"/>
      <c r="AH4" s="47"/>
    </row>
    <row r="5" spans="1:35">
      <c r="A5" s="15"/>
      <c r="B5" s="32" t="s">
        <v>20</v>
      </c>
      <c r="C5" s="32" t="s">
        <v>28</v>
      </c>
      <c r="D5" s="32" t="s">
        <v>29</v>
      </c>
      <c r="E5" s="32" t="s">
        <v>30</v>
      </c>
      <c r="F5" s="32" t="s">
        <v>30</v>
      </c>
      <c r="G5" s="32" t="s">
        <v>30</v>
      </c>
      <c r="H5" s="32" t="s">
        <v>30</v>
      </c>
      <c r="I5" s="32" t="s">
        <v>30</v>
      </c>
      <c r="J5" s="32" t="s">
        <v>28</v>
      </c>
      <c r="K5" s="32" t="s">
        <v>29</v>
      </c>
      <c r="L5" s="32" t="s">
        <v>30</v>
      </c>
      <c r="M5" s="32" t="s">
        <v>30</v>
      </c>
      <c r="N5" s="32" t="s">
        <v>30</v>
      </c>
      <c r="O5" s="32" t="s">
        <v>30</v>
      </c>
      <c r="P5" s="32" t="s">
        <v>30</v>
      </c>
      <c r="Q5" s="32" t="s">
        <v>28</v>
      </c>
      <c r="R5" s="32" t="s">
        <v>29</v>
      </c>
      <c r="S5" s="32" t="s">
        <v>30</v>
      </c>
      <c r="T5" s="32" t="s">
        <v>30</v>
      </c>
      <c r="U5" s="32" t="s">
        <v>30</v>
      </c>
      <c r="V5" s="32" t="s">
        <v>30</v>
      </c>
      <c r="W5" s="32" t="s">
        <v>30</v>
      </c>
      <c r="X5" s="32" t="s">
        <v>28</v>
      </c>
      <c r="Y5" s="32" t="s">
        <v>29</v>
      </c>
      <c r="Z5" s="32" t="s">
        <v>30</v>
      </c>
      <c r="AA5" s="32" t="s">
        <v>30</v>
      </c>
      <c r="AB5" s="32" t="s">
        <v>30</v>
      </c>
      <c r="AC5" s="32" t="s">
        <v>30</v>
      </c>
      <c r="AD5" s="32" t="s">
        <v>30</v>
      </c>
      <c r="AE5" s="32" t="s">
        <v>28</v>
      </c>
      <c r="AF5" s="32" t="s">
        <v>29</v>
      </c>
      <c r="AG5" s="34"/>
      <c r="AH5" s="34"/>
      <c r="AI5" s="33"/>
    </row>
    <row r="6" spans="1:35">
      <c r="A6" s="15"/>
      <c r="B6" s="23" t="s">
        <v>31</v>
      </c>
      <c r="C6" s="23">
        <f>VLOOKUP($B$6,개인별2!$B$5:$AG$9,COLUMN(B1),0)</f>
        <v>0</v>
      </c>
      <c r="D6" s="23">
        <f>VLOOKUP($B$6,개인별2!$B$5:$AG$9,COLUMN(C1),0)</f>
        <v>6</v>
      </c>
      <c r="E6" s="23">
        <f>VLOOKUP($B$6,개인별2!$B$5:$AG$9,COLUMN(D1),0)</f>
        <v>5</v>
      </c>
      <c r="F6" s="23">
        <f>VLOOKUP($B$6,개인별2!$B$5:$AG$9,COLUMN(E1),0)</f>
        <v>0</v>
      </c>
      <c r="G6" s="23">
        <f>VLOOKUP($B$6,개인별2!$B$5:$AG$9,COLUMN(F1),0)</f>
        <v>0</v>
      </c>
      <c r="H6" s="23">
        <f>VLOOKUP($B$6,개인별2!$B$5:$AG$9,COLUMN(G1),0)</f>
        <v>0</v>
      </c>
      <c r="I6" s="23">
        <f>VLOOKUP($B$6,개인별2!$B$5:$AG$9,COLUMN(H1),0)</f>
        <v>5</v>
      </c>
      <c r="J6" s="23">
        <f>VLOOKUP($B$6,개인별2!$B$5:$AG$9,COLUMN(I1),0)</f>
        <v>0</v>
      </c>
      <c r="K6" s="23">
        <f>VLOOKUP($B$6,개인별2!$B$5:$AG$9,COLUMN(J1),0)</f>
        <v>0</v>
      </c>
      <c r="L6" s="23">
        <f>VLOOKUP($B$6,개인별2!$B$5:$AG$9,COLUMN(K1),0)</f>
        <v>0</v>
      </c>
      <c r="M6" s="23">
        <f>VLOOKUP($B$6,개인별2!$B$5:$AG$9,COLUMN(L1),0)</f>
        <v>0</v>
      </c>
      <c r="N6" s="23">
        <f>VLOOKUP($B$6,개인별2!$B$5:$AG$9,COLUMN(M1),0)</f>
        <v>0</v>
      </c>
      <c r="O6" s="23">
        <f>VLOOKUP($B$6,개인별2!$B$5:$AG$9,COLUMN(N1),0)</f>
        <v>0</v>
      </c>
      <c r="P6" s="23">
        <f>VLOOKUP($B$6,개인별2!$B$5:$AG$9,COLUMN(O1),0)</f>
        <v>0</v>
      </c>
      <c r="Q6" s="23">
        <f>VLOOKUP($B$6,개인별2!$B$5:$AG$9,COLUMN(P1),0)</f>
        <v>0</v>
      </c>
      <c r="R6" s="23">
        <f>VLOOKUP($B$6,개인별2!$B$5:$AG$9,COLUMN(Q1),0)</f>
        <v>6</v>
      </c>
      <c r="S6" s="23">
        <f>VLOOKUP($B$6,개인별2!$B$5:$AG$9,COLUMN(R1),0)</f>
        <v>0</v>
      </c>
      <c r="T6" s="23">
        <f>VLOOKUP($B$6,개인별2!$B$5:$AG$9,COLUMN(S1),0)</f>
        <v>0</v>
      </c>
      <c r="U6" s="23">
        <f>VLOOKUP($B$6,개인별2!$B$5:$AG$9,COLUMN(T1),0)</f>
        <v>0</v>
      </c>
      <c r="V6" s="23">
        <f>VLOOKUP($B$6,개인별2!$B$5:$AG$9,COLUMN(U1),0)</f>
        <v>0</v>
      </c>
      <c r="W6" s="23">
        <f>VLOOKUP($B$6,개인별2!$B$5:$AG$9,COLUMN(V1),0)</f>
        <v>8</v>
      </c>
      <c r="X6" s="23">
        <f>VLOOKUP($B$6,개인별2!$B$5:$AG$9,COLUMN(W1),0)</f>
        <v>0</v>
      </c>
      <c r="Y6" s="23">
        <f>VLOOKUP($B$6,개인별2!$B$5:$AG$9,COLUMN(X1),0)</f>
        <v>0</v>
      </c>
      <c r="Z6" s="23">
        <f>VLOOKUP($B$6,개인별2!$B$5:$AG$9,COLUMN(Y1),0)</f>
        <v>0</v>
      </c>
      <c r="AA6" s="23">
        <f>VLOOKUP($B$6,개인별2!$B$5:$AG$9,COLUMN(Z1),0)</f>
        <v>0</v>
      </c>
      <c r="AB6" s="23">
        <f>VLOOKUP($B$6,개인별2!$B$5:$AG$9,COLUMN(AA1),0)</f>
        <v>0</v>
      </c>
      <c r="AC6" s="23">
        <f>VLOOKUP($B$6,개인별2!$B$5:$AG$9,COLUMN(AB1),0)</f>
        <v>0</v>
      </c>
      <c r="AD6" s="23">
        <f>VLOOKUP($B$6,개인별2!$B$5:$AG$9,COLUMN(AC1),0)</f>
        <v>0</v>
      </c>
      <c r="AE6" s="23">
        <f>VLOOKUP($B$6,개인별2!$B$5:$AG$9,COLUMN(AD1),0)</f>
        <v>0</v>
      </c>
      <c r="AF6" s="23">
        <f>VLOOKUP($B$6,개인별2!$B$5:$AG$9,COLUMN(AE1),0)</f>
        <v>0</v>
      </c>
      <c r="AG6" s="23">
        <f>VLOOKUP($B$6,개인별2!$B$5:$AG$9,COLUMN(AF1),0)</f>
        <v>0</v>
      </c>
      <c r="AH6" s="23">
        <f>SUM(C6:AG6)</f>
        <v>30</v>
      </c>
      <c r="AI6" s="35">
        <f>SUMPRODUCT(($C$5:$AG$5=시급!$B$3:$B$5)*(시급!$C$3:$C$5)*(C6:AG6))</f>
        <v>456000</v>
      </c>
    </row>
    <row r="7" spans="1:35">
      <c r="A7" s="15"/>
      <c r="B7" s="23" t="s">
        <v>32</v>
      </c>
      <c r="C7" s="23">
        <f>VLOOKUP($B$7,개인별2!$B$5:$AG$9,COLUMN(B2),0)</f>
        <v>3</v>
      </c>
      <c r="D7" s="23">
        <f>VLOOKUP($B$7,개인별2!$B$5:$AG$9,COLUMN(C2),0)</f>
        <v>0</v>
      </c>
      <c r="E7" s="23">
        <f>VLOOKUP($B$7,개인별2!$B$5:$AG$9,COLUMN(D2),0)</f>
        <v>0</v>
      </c>
      <c r="F7" s="23">
        <f>VLOOKUP($B$7,개인별2!$B$5:$AG$9,COLUMN(E2),0)</f>
        <v>6</v>
      </c>
      <c r="G7" s="23">
        <f>VLOOKUP($B$7,개인별2!$B$5:$AG$9,COLUMN(F2),0)</f>
        <v>0</v>
      </c>
      <c r="H7" s="23">
        <f>VLOOKUP($B$7,개인별2!$B$5:$AG$9,COLUMN(G2),0)</f>
        <v>8</v>
      </c>
      <c r="I7" s="23">
        <f>VLOOKUP($B$7,개인별2!$B$5:$AG$9,COLUMN(H2),0)</f>
        <v>0</v>
      </c>
      <c r="J7" s="23">
        <f>VLOOKUP($B$7,개인별2!$B$5:$AG$9,COLUMN(I2),0)</f>
        <v>0</v>
      </c>
      <c r="K7" s="23">
        <f>VLOOKUP($B$7,개인별2!$B$5:$AG$9,COLUMN(J2),0)</f>
        <v>0</v>
      </c>
      <c r="L7" s="23">
        <f>VLOOKUP($B$7,개인별2!$B$5:$AG$9,COLUMN(K2),0)</f>
        <v>0</v>
      </c>
      <c r="M7" s="23">
        <f>VLOOKUP($B$7,개인별2!$B$5:$AG$9,COLUMN(L2),0)</f>
        <v>0</v>
      </c>
      <c r="N7" s="23">
        <f>VLOOKUP($B$7,개인별2!$B$5:$AG$9,COLUMN(M2),0)</f>
        <v>0</v>
      </c>
      <c r="O7" s="23">
        <f>VLOOKUP($B$7,개인별2!$B$5:$AG$9,COLUMN(N2),0)</f>
        <v>0</v>
      </c>
      <c r="P7" s="23">
        <f>VLOOKUP($B$7,개인별2!$B$5:$AG$9,COLUMN(O2),0)</f>
        <v>0</v>
      </c>
      <c r="Q7" s="23">
        <f>VLOOKUP($B$7,개인별2!$B$5:$AG$9,COLUMN(P2),0)</f>
        <v>0</v>
      </c>
      <c r="R7" s="23">
        <f>VLOOKUP($B$7,개인별2!$B$5:$AG$9,COLUMN(Q2),0)</f>
        <v>0</v>
      </c>
      <c r="S7" s="23">
        <f>VLOOKUP($B$7,개인별2!$B$5:$AG$9,COLUMN(R2),0)</f>
        <v>0</v>
      </c>
      <c r="T7" s="23">
        <f>VLOOKUP($B$7,개인별2!$B$5:$AG$9,COLUMN(S2),0)</f>
        <v>0</v>
      </c>
      <c r="U7" s="23">
        <f>VLOOKUP($B$7,개인별2!$B$5:$AG$9,COLUMN(T2),0)</f>
        <v>0</v>
      </c>
      <c r="V7" s="23">
        <f>VLOOKUP($B$7,개인별2!$B$5:$AG$9,COLUMN(U2),0)</f>
        <v>0</v>
      </c>
      <c r="W7" s="23">
        <f>VLOOKUP($B$7,개인별2!$B$5:$AG$9,COLUMN(V2),0)</f>
        <v>0</v>
      </c>
      <c r="X7" s="23">
        <f>VLOOKUP($B$7,개인별2!$B$5:$AG$9,COLUMN(W2),0)</f>
        <v>0</v>
      </c>
      <c r="Y7" s="23">
        <f>VLOOKUP($B$7,개인별2!$B$5:$AG$9,COLUMN(X2),0)</f>
        <v>0</v>
      </c>
      <c r="Z7" s="23">
        <f>VLOOKUP($B$7,개인별2!$B$5:$AG$9,COLUMN(Y2),0)</f>
        <v>0</v>
      </c>
      <c r="AA7" s="23">
        <f>VLOOKUP($B$7,개인별2!$B$5:$AG$9,COLUMN(Z2),0)</f>
        <v>0</v>
      </c>
      <c r="AB7" s="23">
        <f>VLOOKUP($B$7,개인별2!$B$5:$AG$9,COLUMN(AA2),0)</f>
        <v>0</v>
      </c>
      <c r="AC7" s="23">
        <f>VLOOKUP($B$7,개인별2!$B$5:$AG$9,COLUMN(AB2),0)</f>
        <v>0</v>
      </c>
      <c r="AD7" s="23">
        <f>VLOOKUP($B$7,개인별2!$B$5:$AG$9,COLUMN(AC2),0)</f>
        <v>0</v>
      </c>
      <c r="AE7" s="23">
        <f>VLOOKUP($B$7,개인별2!$B$5:$AG$9,COLUMN(AD2),0)</f>
        <v>0</v>
      </c>
      <c r="AF7" s="23">
        <f>VLOOKUP($B$7,개인별2!$B$5:$AG$9,COLUMN(AE2),0)</f>
        <v>0</v>
      </c>
      <c r="AG7" s="23">
        <f>VLOOKUP($B$7,개인별2!$B$5:$AG$9,COLUMN(AF2),0)</f>
        <v>0</v>
      </c>
      <c r="AH7" s="23">
        <f t="shared" ref="AH7:AH9" si="0">SUM(C7:AG7)</f>
        <v>17</v>
      </c>
      <c r="AI7" s="35">
        <f>SUMPRODUCT(($C$5:$AG$5=시급!$B$3:$B$5)*(시급!$C$3:$C$5)*(C7:AG7))</f>
        <v>216000</v>
      </c>
    </row>
    <row r="8" spans="1:35">
      <c r="A8" s="15"/>
      <c r="B8" s="23" t="s">
        <v>33</v>
      </c>
      <c r="C8" s="23">
        <f>VLOOKUP($B$8,개인별2!$B$5:$AG$9,COLUMN(B3),0)</f>
        <v>0</v>
      </c>
      <c r="D8" s="23">
        <f>VLOOKUP($B$8,개인별2!$B$5:$AG$9,COLUMN(C3),0)</f>
        <v>0</v>
      </c>
      <c r="E8" s="23">
        <f>VLOOKUP($B$8,개인별2!$B$5:$AG$9,COLUMN(D3),0)</f>
        <v>8</v>
      </c>
      <c r="F8" s="23">
        <f>VLOOKUP($B$8,개인별2!$B$5:$AG$9,COLUMN(E3),0)</f>
        <v>0</v>
      </c>
      <c r="G8" s="23">
        <f>VLOOKUP($B$8,개인별2!$B$5:$AG$9,COLUMN(F3),0)</f>
        <v>0</v>
      </c>
      <c r="H8" s="23">
        <f>VLOOKUP($B$8,개인별2!$B$5:$AG$9,COLUMN(G3),0)</f>
        <v>0</v>
      </c>
      <c r="I8" s="23">
        <f>VLOOKUP($B$8,개인별2!$B$5:$AG$9,COLUMN(H3),0)</f>
        <v>0</v>
      </c>
      <c r="J8" s="23">
        <f>VLOOKUP($B$8,개인별2!$B$5:$AG$9,COLUMN(I3),0)</f>
        <v>0</v>
      </c>
      <c r="K8" s="23">
        <f>VLOOKUP($B$8,개인별2!$B$5:$AG$9,COLUMN(J3),0)</f>
        <v>0</v>
      </c>
      <c r="L8" s="23">
        <f>VLOOKUP($B$8,개인별2!$B$5:$AG$9,COLUMN(K3),0)</f>
        <v>0</v>
      </c>
      <c r="M8" s="23">
        <f>VLOOKUP($B$8,개인별2!$B$5:$AG$9,COLUMN(L3),0)</f>
        <v>0</v>
      </c>
      <c r="N8" s="23">
        <f>VLOOKUP($B$8,개인별2!$B$5:$AG$9,COLUMN(M3),0)</f>
        <v>0</v>
      </c>
      <c r="O8" s="23">
        <f>VLOOKUP($B$8,개인별2!$B$5:$AG$9,COLUMN(N3),0)</f>
        <v>0</v>
      </c>
      <c r="P8" s="23">
        <f>VLOOKUP($B$8,개인별2!$B$5:$AG$9,COLUMN(O3),0)</f>
        <v>0</v>
      </c>
      <c r="Q8" s="23">
        <f>VLOOKUP($B$8,개인별2!$B$5:$AG$9,COLUMN(P3),0)</f>
        <v>0</v>
      </c>
      <c r="R8" s="23">
        <f>VLOOKUP($B$8,개인별2!$B$5:$AG$9,COLUMN(Q3),0)</f>
        <v>0</v>
      </c>
      <c r="S8" s="23">
        <f>VLOOKUP($B$8,개인별2!$B$5:$AG$9,COLUMN(R3),0)</f>
        <v>0</v>
      </c>
      <c r="T8" s="23">
        <f>VLOOKUP($B$8,개인별2!$B$5:$AG$9,COLUMN(S3),0)</f>
        <v>0</v>
      </c>
      <c r="U8" s="23">
        <f>VLOOKUP($B$8,개인별2!$B$5:$AG$9,COLUMN(T3),0)</f>
        <v>0</v>
      </c>
      <c r="V8" s="23">
        <f>VLOOKUP($B$8,개인별2!$B$5:$AG$9,COLUMN(U3),0)</f>
        <v>0</v>
      </c>
      <c r="W8" s="23">
        <f>VLOOKUP($B$8,개인별2!$B$5:$AG$9,COLUMN(V3),0)</f>
        <v>0</v>
      </c>
      <c r="X8" s="23">
        <f>VLOOKUP($B$8,개인별2!$B$5:$AG$9,COLUMN(W3),0)</f>
        <v>0</v>
      </c>
      <c r="Y8" s="23">
        <f>VLOOKUP($B$8,개인별2!$B$5:$AG$9,COLUMN(X3),0)</f>
        <v>0</v>
      </c>
      <c r="Z8" s="23">
        <f>VLOOKUP($B$8,개인별2!$B$5:$AG$9,COLUMN(Y3),0)</f>
        <v>0</v>
      </c>
      <c r="AA8" s="23">
        <f>VLOOKUP($B$8,개인별2!$B$5:$AG$9,COLUMN(Z3),0)</f>
        <v>0</v>
      </c>
      <c r="AB8" s="23">
        <f>VLOOKUP($B$8,개인별2!$B$5:$AG$9,COLUMN(AA3),0)</f>
        <v>0</v>
      </c>
      <c r="AC8" s="23">
        <f>VLOOKUP($B$8,개인별2!$B$5:$AG$9,COLUMN(AB3),0)</f>
        <v>0</v>
      </c>
      <c r="AD8" s="23">
        <f>VLOOKUP($B$8,개인별2!$B$5:$AG$9,COLUMN(AC3),0)</f>
        <v>0</v>
      </c>
      <c r="AE8" s="23">
        <f>VLOOKUP($B$8,개인별2!$B$5:$AG$9,COLUMN(AD3),0)</f>
        <v>0</v>
      </c>
      <c r="AF8" s="23">
        <f>VLOOKUP($B$8,개인별2!$B$5:$AG$9,COLUMN(AE3),0)</f>
        <v>0</v>
      </c>
      <c r="AG8" s="23">
        <f>VLOOKUP($B$8,개인별2!$B$5:$AG$9,COLUMN(AF3),0)</f>
        <v>0</v>
      </c>
      <c r="AH8" s="23">
        <f t="shared" si="0"/>
        <v>8</v>
      </c>
      <c r="AI8" s="35">
        <f>SUMPRODUCT(($C$5:$AG$5=시급!$B$3:$B$5)*(시급!$C$3:$C$5)*(C8:AG8))</f>
        <v>96000</v>
      </c>
    </row>
    <row r="9" spans="1:35">
      <c r="A9" s="15"/>
      <c r="B9" s="23" t="s">
        <v>34</v>
      </c>
      <c r="C9" s="23">
        <f>VLOOKUP($B$9,개인별2!$B$5:$AG$9,COLUMN(B4),0)</f>
        <v>0</v>
      </c>
      <c r="D9" s="23">
        <f>VLOOKUP($B$9,개인별2!$B$5:$AG$9,COLUMN(C4),0)</f>
        <v>0</v>
      </c>
      <c r="E9" s="23">
        <f>VLOOKUP($B$9,개인별2!$B$5:$AG$9,COLUMN(D4),0)</f>
        <v>0</v>
      </c>
      <c r="F9" s="23">
        <f>VLOOKUP($B$9,개인별2!$B$5:$AG$9,COLUMN(E4),0)</f>
        <v>0</v>
      </c>
      <c r="G9" s="23">
        <f>VLOOKUP($B$9,개인별2!$B$5:$AG$9,COLUMN(F4),0)</f>
        <v>5</v>
      </c>
      <c r="H9" s="23">
        <f>VLOOKUP($B$9,개인별2!$B$5:$AG$9,COLUMN(G4),0)</f>
        <v>0</v>
      </c>
      <c r="I9" s="23">
        <f>VLOOKUP($B$9,개인별2!$B$5:$AG$9,COLUMN(H4),0)</f>
        <v>0</v>
      </c>
      <c r="J9" s="23">
        <f>VLOOKUP($B$9,개인별2!$B$5:$AG$9,COLUMN(I4),0)</f>
        <v>4</v>
      </c>
      <c r="K9" s="23">
        <f>VLOOKUP($B$9,개인별2!$B$5:$AG$9,COLUMN(J4),0)</f>
        <v>0</v>
      </c>
      <c r="L9" s="23">
        <f>VLOOKUP($B$9,개인별2!$B$5:$AG$9,COLUMN(K4),0)</f>
        <v>0</v>
      </c>
      <c r="M9" s="23">
        <f>VLOOKUP($B$9,개인별2!$B$5:$AG$9,COLUMN(L4),0)</f>
        <v>0</v>
      </c>
      <c r="N9" s="23">
        <f>VLOOKUP($B$9,개인별2!$B$5:$AG$9,COLUMN(M4),0)</f>
        <v>0</v>
      </c>
      <c r="O9" s="23">
        <f>VLOOKUP($B$9,개인별2!$B$5:$AG$9,COLUMN(N4),0)</f>
        <v>0</v>
      </c>
      <c r="P9" s="23">
        <f>VLOOKUP($B$9,개인별2!$B$5:$AG$9,COLUMN(O4),0)</f>
        <v>0</v>
      </c>
      <c r="Q9" s="23">
        <f>VLOOKUP($B$9,개인별2!$B$5:$AG$9,COLUMN(P4),0)</f>
        <v>0</v>
      </c>
      <c r="R9" s="23">
        <f>VLOOKUP($B$9,개인별2!$B$5:$AG$9,COLUMN(Q4),0)</f>
        <v>0</v>
      </c>
      <c r="S9" s="23">
        <f>VLOOKUP($B$9,개인별2!$B$5:$AG$9,COLUMN(R4),0)</f>
        <v>0</v>
      </c>
      <c r="T9" s="23">
        <f>VLOOKUP($B$9,개인별2!$B$5:$AG$9,COLUMN(S4),0)</f>
        <v>0</v>
      </c>
      <c r="U9" s="23">
        <f>VLOOKUP($B$9,개인별2!$B$5:$AG$9,COLUMN(T4),0)</f>
        <v>0</v>
      </c>
      <c r="V9" s="23">
        <f>VLOOKUP($B$9,개인별2!$B$5:$AG$9,COLUMN(U4),0)</f>
        <v>0</v>
      </c>
      <c r="W9" s="23">
        <f>VLOOKUP($B$9,개인별2!$B$5:$AG$9,COLUMN(V4),0)</f>
        <v>0</v>
      </c>
      <c r="X9" s="23">
        <f>VLOOKUP($B$9,개인별2!$B$5:$AG$9,COLUMN(W4),0)</f>
        <v>0</v>
      </c>
      <c r="Y9" s="23">
        <f>VLOOKUP($B$9,개인별2!$B$5:$AG$9,COLUMN(X4),0)</f>
        <v>0</v>
      </c>
      <c r="Z9" s="23">
        <f>VLOOKUP($B$9,개인별2!$B$5:$AG$9,COLUMN(Y4),0)</f>
        <v>0</v>
      </c>
      <c r="AA9" s="23">
        <f>VLOOKUP($B$9,개인별2!$B$5:$AG$9,COLUMN(Z4),0)</f>
        <v>0</v>
      </c>
      <c r="AB9" s="23">
        <f>VLOOKUP($B$9,개인별2!$B$5:$AG$9,COLUMN(AA4),0)</f>
        <v>0</v>
      </c>
      <c r="AC9" s="23">
        <f>VLOOKUP($B$9,개인별2!$B$5:$AG$9,COLUMN(AB4),0)</f>
        <v>0</v>
      </c>
      <c r="AD9" s="23">
        <f>VLOOKUP($B$9,개인별2!$B$5:$AG$9,COLUMN(AC4),0)</f>
        <v>0</v>
      </c>
      <c r="AE9" s="23">
        <f>VLOOKUP($B$9,개인별2!$B$5:$AG$9,COLUMN(AD4),0)</f>
        <v>0</v>
      </c>
      <c r="AF9" s="23">
        <f>VLOOKUP($B$9,개인별2!$B$5:$AG$9,COLUMN(AE4),0)</f>
        <v>0</v>
      </c>
      <c r="AG9" s="23">
        <f>VLOOKUP($B$9,개인별2!$B$5:$AG$9,COLUMN(AF4),0)</f>
        <v>0</v>
      </c>
      <c r="AH9" s="23">
        <f t="shared" si="0"/>
        <v>9</v>
      </c>
      <c r="AI9" s="35">
        <f>SUMPRODUCT(($C$5:$AG$5=시급!$B$3:$B$5)*(시급!$C$3:$C$5)*(C9:AG9))</f>
        <v>124000</v>
      </c>
    </row>
    <row r="10" spans="1:35">
      <c r="A10" s="15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35">
        <f>SUMPRODUCT(($C$5:$AG$5=시급!$B$3:$B$5)*(시급!$C$3:$C$5)*(C10:AG10))</f>
        <v>0</v>
      </c>
    </row>
  </sheetData>
  <mergeCells count="2">
    <mergeCell ref="D2:F2"/>
    <mergeCell ref="AH3:AH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C5"/>
  <sheetViews>
    <sheetView workbookViewId="0">
      <selection activeCell="G10" sqref="G10"/>
    </sheetView>
  </sheetViews>
  <sheetFormatPr defaultRowHeight="24.95" customHeight="1"/>
  <cols>
    <col min="1" max="16384" width="9" style="15"/>
  </cols>
  <sheetData>
    <row r="1" spans="2:3" ht="24.95" customHeight="1">
      <c r="B1" s="48" t="s">
        <v>36</v>
      </c>
      <c r="C1" s="48"/>
    </row>
    <row r="2" spans="2:3" ht="24.95" customHeight="1">
      <c r="B2" s="23" t="s">
        <v>35</v>
      </c>
      <c r="C2" s="23" t="s">
        <v>20</v>
      </c>
    </row>
    <row r="3" spans="2:3" ht="24.95" customHeight="1">
      <c r="B3" s="23" t="s">
        <v>29</v>
      </c>
      <c r="C3" s="25">
        <v>20000</v>
      </c>
    </row>
    <row r="4" spans="2:3" ht="24.95" customHeight="1">
      <c r="B4" s="23" t="s">
        <v>28</v>
      </c>
      <c r="C4" s="25">
        <v>16000</v>
      </c>
    </row>
    <row r="5" spans="2:3" ht="24.95" customHeight="1">
      <c r="B5" s="23" t="s">
        <v>30</v>
      </c>
      <c r="C5" s="25">
        <v>12000</v>
      </c>
    </row>
  </sheetData>
  <mergeCells count="1">
    <mergeCell ref="B1:C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개인별</vt:lpstr>
      <vt:lpstr>개인별2</vt:lpstr>
      <vt:lpstr>집계표</vt:lpstr>
      <vt:lpstr>시급</vt:lpstr>
      <vt:lpstr>Sheet8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orange</cp:lastModifiedBy>
  <dcterms:created xsi:type="dcterms:W3CDTF">2022-04-18T04:12:42Z</dcterms:created>
  <dcterms:modified xsi:type="dcterms:W3CDTF">2023-03-27T22:50:58Z</dcterms:modified>
</cp:coreProperties>
</file>